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ate1904="1" defaultThemeVersion="124226"/>
  <mc:AlternateContent xmlns:mc="http://schemas.openxmlformats.org/markup-compatibility/2006">
    <mc:Choice Requires="x15">
      <x15ac:absPath xmlns:x15ac="http://schemas.microsoft.com/office/spreadsheetml/2010/11/ac" url="C:\Users\lmelton\Box\Pretreatment\Forms and Guidance Documents\Updated PT Forms FOR REVIEW\"/>
    </mc:Choice>
  </mc:AlternateContent>
  <xr:revisionPtr revIDLastSave="0" documentId="13_ncr:1_{D09E5826-2DF0-435A-B3E3-212A3E91E24E}" xr6:coauthVersionLast="46" xr6:coauthVersionMax="46" xr10:uidLastSave="{00000000-0000-0000-0000-000000000000}"/>
  <workbookProtection workbookPassword="CE2E" lockStructure="1"/>
  <bookViews>
    <workbookView xWindow="-21720" yWindow="1575" windowWidth="21840" windowHeight="13140" tabRatio="957" activeTab="2" xr2:uid="{00000000-000D-0000-FFFF-FFFF00000000}"/>
  </bookViews>
  <sheets>
    <sheet name="Part I Introduction" sheetId="10" r:id="rId1"/>
    <sheet name="Part II Guidance &amp; Instructions" sheetId="11" r:id="rId2"/>
    <sheet name="Part III-VI " sheetId="1" r:id="rId3"/>
    <sheet name="Part VII Metals" sheetId="2" r:id="rId4"/>
    <sheet name="Part VIII Glossary" sheetId="6" r:id="rId5"/>
  </sheets>
  <definedNames>
    <definedName name="_7q10">'Part III-VI '!$B$8</definedName>
    <definedName name="ADD">'Part III-VI '!$B$12</definedName>
    <definedName name="AVF_">'Part III-VI '!$B$6</definedName>
    <definedName name="AVG_Flow">'Part III-VI '!$B$6</definedName>
    <definedName name="BF">'Part VII Metals'!$B$17</definedName>
    <definedName name="Biocide_conc">'Part III-VI '!$B$28</definedName>
    <definedName name="Day">'Part VIII Glossary'!$L$3:$L$33</definedName>
    <definedName name="DC">'Part VII Metals'!$B$15</definedName>
    <definedName name="DF">'Part III-VI '!$B$26</definedName>
    <definedName name="Dischg_Conc">'Part III-VI '!$B$27</definedName>
    <definedName name="DK">'Part III-VI '!$B$25</definedName>
    <definedName name="DR">'Part III-VI '!$B$21</definedName>
    <definedName name="FW">'Part VII Metals'!$B$10</definedName>
    <definedName name="HL">'Part III-VI '!$B$24</definedName>
    <definedName name="IWC">'Part III-VI '!$B$13</definedName>
    <definedName name="IWC_POTW">'Part III-VI '!$B$37</definedName>
    <definedName name="LC_50">'Part III-VI '!$B$39</definedName>
    <definedName name="M_lb">'Part VII Metals'!$B$19</definedName>
    <definedName name="M_mg">'Part VII Metals'!$B$18</definedName>
    <definedName name="MCC">'Part VII Metals'!$B$11</definedName>
    <definedName name="MF">'Part VII Metals'!$B$16</definedName>
    <definedName name="Month">'Part VIII Glossary'!$K$3:$K$14</definedName>
    <definedName name="MW">'Part VII Metals'!$B$9</definedName>
    <definedName name="PASSFAIL">'Part VIII Glossary'!$I$3:$I$4</definedName>
    <definedName name="PH">'Part III-VI '!$B$23</definedName>
    <definedName name="_xlnm.Print_Area" localSheetId="0">'Part I Introduction'!$A$1:$L$33</definedName>
    <definedName name="_xlnm.Print_Area" localSheetId="1">'Part II Guidance &amp; Instructions'!$A$1:$M$68</definedName>
    <definedName name="_xlnm.Print_Area" localSheetId="2">'Part III-VI '!$A$1:$C$97</definedName>
    <definedName name="_xlnm.Print_Area" localSheetId="3">'Part VII Metals'!$A$1:$C$22</definedName>
    <definedName name="_xlnm.Print_Area" localSheetId="4">'Part VIII Glossary'!$A$1:$A$69</definedName>
    <definedName name="Reciving_bio_conc">'Part III-VI '!$B$38</definedName>
    <definedName name="Stream_regulated_limit">'Part III-VI '!$B$40</definedName>
    <definedName name="VOL">'Part III-VI '!$B$22</definedName>
    <definedName name="Year">'Part VIII Glossary'!$M$3:$M$67</definedName>
    <definedName name="YESNO">'Part VIII Glossary'!$H$3:$H$4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11" l="1"/>
  <c r="B25" i="1"/>
  <c r="B13" i="1"/>
  <c r="B37" i="1"/>
  <c r="B16" i="2"/>
  <c r="B17" i="2" s="1"/>
  <c r="B15" i="2"/>
  <c r="B12" i="2"/>
  <c r="B14" i="2"/>
  <c r="C79" i="1"/>
  <c r="B39" i="1" s="1"/>
  <c r="B40" i="1" s="1"/>
  <c r="B59" i="1"/>
  <c r="B31" i="1" s="1"/>
  <c r="B26" i="1"/>
  <c r="B27" i="1" s="1"/>
  <c r="B28" i="1" s="1"/>
  <c r="F9" i="1"/>
  <c r="B4" i="1"/>
  <c r="B35" i="1"/>
  <c r="B13" i="2"/>
  <c r="B38" i="1" l="1"/>
  <c r="B41" i="1" s="1"/>
  <c r="B32" i="1"/>
  <c r="B18" i="2"/>
  <c r="B19" i="2" s="1"/>
</calcChain>
</file>

<file path=xl/sharedStrings.xml><?xml version="1.0" encoding="utf-8"?>
<sst xmlns="http://schemas.openxmlformats.org/spreadsheetml/2006/main" count="260" uniqueCount="228">
  <si>
    <t>Final Review by POTW Staff:</t>
  </si>
  <si>
    <r>
      <t>***</t>
    </r>
    <r>
      <rPr>
        <sz val="11"/>
        <rFont val="Geneva"/>
      </rPr>
      <t xml:space="preserve">Printed Name of POTW Representative </t>
    </r>
  </si>
  <si>
    <r>
      <t>***</t>
    </r>
    <r>
      <rPr>
        <sz val="11"/>
        <rFont val="Geneva"/>
      </rPr>
      <t xml:space="preserve">Date: </t>
    </r>
  </si>
  <si>
    <r>
      <t>***</t>
    </r>
    <r>
      <rPr>
        <sz val="11"/>
        <rFont val="Geneva"/>
      </rPr>
      <t xml:space="preserve">Confirm Special Discharges addressed adequately (see Part VI):  </t>
    </r>
  </si>
  <si>
    <t>Biocides may be found in diverse applications:</t>
  </si>
  <si>
    <t>The most common biocide application by far in most POTWs is cooling systems (cooling towers, etc.) and air conditioning units (air washers, etc.).</t>
  </si>
  <si>
    <t>The POTW can develop its own policy concerning use of the Biocide Worksheet PT 101.  In developing this policy, the POTW may choose among the following, or come up with your own:</t>
  </si>
  <si>
    <t>Revised May 2009</t>
  </si>
  <si>
    <t>Part I:</t>
  </si>
  <si>
    <t>Introduction</t>
  </si>
  <si>
    <t>● industrial cooling systems and air conditioning units to control biological growth which might impair cooling efficiency.</t>
  </si>
  <si>
    <t>● active ingredients in deodorant soaps</t>
  </si>
  <si>
    <t>● mouth wash</t>
  </si>
  <si>
    <t>● antifouling additives in boat bottom paints</t>
  </si>
  <si>
    <t>● manufacturing processes for purposes specific to the product end use</t>
  </si>
  <si>
    <t xml:space="preserve">● the aquatic toxicity of a proposed biocide, </t>
  </si>
  <si>
    <t xml:space="preserve">● its intended use, </t>
  </si>
  <si>
    <t>● the predicted concentration of the biocide in the receiving stream at 7Q10 low flow conditions</t>
  </si>
  <si>
    <t>● potential inhibition of WWTP biomass by the biocide</t>
  </si>
  <si>
    <t>● start asking about biocides with your next round of annual inspections, and send a Biocide Worksheet PT101 to anyone who uses biocides</t>
  </si>
  <si>
    <t>● send a Biocide Worksheet PT101 to IUs you happen to find out have a cooling water discharge with biocides or where you suspect it may be impacting your WWTP</t>
  </si>
  <si>
    <t>● review your current IWS forms now (or during your next Industrial Waste Survey), send a Biocide Worksheet PT101 to every IU who answers YES to Part I, question 4, of the Industrial User Wastewater Survey and Permit Application (Comprehensive Guidance for North Carolina Pretreatment Programs, Appendix 3-B and  6-A) about biocides being added to water discharged to the POTW.</t>
  </si>
  <si>
    <r>
      <t>Active ingredient</t>
    </r>
    <r>
      <rPr>
        <sz val="10"/>
        <rFont val="Geneva"/>
      </rPr>
      <t xml:space="preserve"> - (a.i.) the chemical in a biocide formulation that is primarily responsible for its biocidal activity and that is identified as the active ingredient on the product label.  See "formulation."</t>
    </r>
  </si>
  <si>
    <r>
      <t>Acute toxicity</t>
    </r>
    <r>
      <rPr>
        <sz val="10"/>
        <rFont val="Geneva"/>
      </rPr>
      <t xml:space="preserve"> - lethality or other harmful effects sustained by either resident aquatic populations or indicator species used as test organisms in a controlled toxicity test due to a short-term exposure (relative to the life cycle of the organism) to a specific chemical or mixture of chemicals (as in an effluent).  Short term exposure for acute tests is generally 96 hours or less.</t>
    </r>
  </si>
  <si>
    <r>
      <t>A.D.D.</t>
    </r>
    <r>
      <rPr>
        <sz val="10"/>
        <rFont val="Geneva"/>
      </rPr>
      <t xml:space="preserve"> - Average Daily Discharge, usually expressed in millions of gallons.</t>
    </r>
  </si>
  <si>
    <r>
      <t>Air washer</t>
    </r>
    <r>
      <rPr>
        <sz val="10"/>
        <rFont val="Geneva"/>
      </rPr>
      <t xml:space="preserve"> - a mechanical device that removes dust, particulates, or odor from the incoming plant or process air.  It is also used for humidity adjustment.</t>
    </r>
  </si>
  <si>
    <r>
      <t>Biocide</t>
    </r>
    <r>
      <rPr>
        <sz val="10"/>
        <rFont val="Geneva"/>
      </rPr>
      <t xml:space="preserve"> - a chemical used to control nuisance organisms.  Generally classified into oxidizing or non-oxidizing biocides.</t>
    </r>
  </si>
  <si>
    <r>
      <t>Chemical name</t>
    </r>
    <r>
      <rPr>
        <sz val="10"/>
        <rFont val="Geneva"/>
      </rPr>
      <t xml:space="preserve"> - the name applied to a biocide active ingredient that describes its chemical structure according to rules prescribed by the American Chemical Society.  It is always listed in the ingredient statement on the label, example:  the chemical name for the active ingredient of Bio Control 368  would be "5-chloro-2-methyl-4-isothiazolin-3-one."  See also, "Common name."</t>
    </r>
  </si>
  <si>
    <r>
      <t>Chlorine demand</t>
    </r>
    <r>
      <rPr>
        <sz val="10"/>
        <rFont val="Geneva"/>
      </rPr>
      <t xml:space="preserve"> - difference between the amount of chlorine applied and amount of free, combined or total available chlorine remaining after a specific contact time.</t>
    </r>
  </si>
  <si>
    <r>
      <t>Chronic toxicity</t>
    </r>
    <r>
      <rPr>
        <sz val="10"/>
        <rFont val="Geneva"/>
      </rPr>
      <t xml:space="preserve"> - any harmful effect sustained by either resident aquatic populations or indicator species used as test organisms in a controlled toxicity test due to long-term exposure (relative to the life cycle of the organism) or exposure during a substantial portion of the duration of a sensitive period of the life cycle to a specific chemical substance or mixture of chemicals (as in an effluent).  In absence of extended periods of exposure, early life stage or reproductive toxicity tests may be used to define chronic impacts.</t>
    </r>
  </si>
  <si>
    <r>
      <t>Combined residual chlorine</t>
    </r>
    <r>
      <rPr>
        <sz val="10"/>
        <rFont val="Geneva"/>
      </rPr>
      <t xml:space="preserve"> - chlorine residuals reacted with ammonia or other organic nitrogen compounds.</t>
    </r>
  </si>
  <si>
    <r>
      <t>Concentration</t>
    </r>
    <r>
      <rPr>
        <sz val="10"/>
        <rFont val="Geneva"/>
      </rPr>
      <t xml:space="preserve"> - the mass of a substance per volume of liquid.</t>
    </r>
  </si>
  <si>
    <r>
      <t>Discharge</t>
    </r>
    <r>
      <rPr>
        <sz val="10"/>
        <rFont val="Geneva"/>
      </rPr>
      <t xml:space="preserve"> - the addition of any man-induced waste effluent either directly to state surface waters, or indirectly - to a municipal sewer system and then to state surface waters.</t>
    </r>
  </si>
  <si>
    <r>
      <t>Dispersant</t>
    </r>
    <r>
      <rPr>
        <sz val="10"/>
        <rFont val="Geneva"/>
      </rPr>
      <t xml:space="preserve"> - a surface active chemical that aids in keeping air washer surfaces clean and free of deposits.</t>
    </r>
  </si>
  <si>
    <r>
      <t>D.F. - Degradation factor</t>
    </r>
    <r>
      <rPr>
        <sz val="10"/>
        <rFont val="Geneva"/>
      </rPr>
      <t>.  It is the first-order loss coefficient.</t>
    </r>
  </si>
  <si>
    <r>
      <t>D.K. - Decay rate</t>
    </r>
    <r>
      <rPr>
        <sz val="10"/>
        <rFont val="Geneva"/>
      </rPr>
      <t>.  This integrated rate derives the biocide concentration with respect to time.  The half-life for a first-order reaction such as this is independent of the biocide concentration, hence the equation D.K.= 1/H.L. x 0.69 .</t>
    </r>
  </si>
  <si>
    <r>
      <t>D.R. - Dosage rate</t>
    </r>
    <r>
      <rPr>
        <sz val="10"/>
        <rFont val="Geneva"/>
      </rPr>
      <t>.  The amount, in grams, of whole product used per 24 hour period.</t>
    </r>
  </si>
  <si>
    <r>
      <t>Formulation</t>
    </r>
    <r>
      <rPr>
        <sz val="10"/>
        <rFont val="Geneva"/>
      </rPr>
      <t xml:space="preserve"> - a biocide preparation supplied by the manufacturer for practical use.  The formulation includes all contents in the container: active ingredient (actual toxicant) plus inert ingredients (everything else) such as solvents, diluents, and adjuvants.</t>
    </r>
  </si>
  <si>
    <r>
      <t>Free residual chlorine</t>
    </r>
    <r>
      <rPr>
        <sz val="10"/>
        <rFont val="Geneva"/>
      </rPr>
      <t xml:space="preserve"> - unreacted excess HOCl and OCl.</t>
    </r>
  </si>
  <si>
    <r>
      <t>Freshwater</t>
    </r>
    <r>
      <rPr>
        <sz val="10"/>
        <rFont val="Geneva"/>
      </rPr>
      <t xml:space="preserve"> - all waters that under natural conditions would have a chloride ion content of 500 mg/l or less</t>
    </r>
  </si>
  <si>
    <r>
      <t>Half-life (H.L)</t>
    </r>
    <r>
      <rPr>
        <sz val="10"/>
        <rFont val="Geneva"/>
      </rPr>
      <t xml:space="preserve"> - The time required for the initial product to degrade to half its original concentration or preferable in this context, to half its initial aquatic toxicity.</t>
    </r>
  </si>
  <si>
    <r>
      <t>IWC - Instream waste concentration</t>
    </r>
    <r>
      <rPr>
        <sz val="10"/>
        <rFont val="Geneva"/>
      </rPr>
      <t>, expressed as a percent.  The IWC represents the portion of the receiving stream volume comprised of effluent during a 7Q10 condition.  Whole effluent toxicity limitations and monitoring requirements are based upon the IWC during conditions of maximum permitted effluent flow and 7Q10 stream flow.</t>
    </r>
  </si>
  <si>
    <r>
      <t>LC50</t>
    </r>
    <r>
      <rPr>
        <sz val="10"/>
        <rFont val="Geneva"/>
      </rPr>
      <t xml:space="preserve"> - the concentration of chemical predicted to cause 50 percent lethality in test organisms within a specified time.</t>
    </r>
  </si>
  <si>
    <r>
      <t>Non-oxidizing biocide</t>
    </r>
    <r>
      <rPr>
        <sz val="10"/>
        <rFont val="Geneva"/>
      </rPr>
      <t xml:space="preserve"> - does not have the ability to take electrons from other atoms, generally stable and longer lasting effects, slower killing (example: glutaraldehyde/quats).</t>
    </r>
  </si>
  <si>
    <r>
      <t>Oxidizing biocide</t>
    </r>
    <r>
      <rPr>
        <sz val="10"/>
        <rFont val="Geneva"/>
      </rPr>
      <t xml:space="preserve"> - has ability to take electrons from other atoms, inhibits growth, quick killing (example: brominated hydantoins, chlorinated isocyanurates).</t>
    </r>
  </si>
  <si>
    <r>
      <t>Permitted flow</t>
    </r>
    <r>
      <rPr>
        <sz val="10"/>
        <rFont val="Geneva"/>
      </rPr>
      <t xml:space="preserve"> - the greatest waste volume that is allowed to be discharged to the receiving water body or municipal sewer collection system (usually expressed as a daily average).</t>
    </r>
  </si>
  <si>
    <r>
      <t>Quaternary Ammonia Compound ("Quats")</t>
    </r>
    <r>
      <rPr>
        <sz val="10"/>
        <rFont val="Geneva"/>
      </rPr>
      <t xml:space="preserve"> - has cationic charge and ability to bond with negatively charged cell wall, affecting cell wall permeability and energy uptake.</t>
    </r>
  </si>
  <si>
    <r>
      <t>7Q10</t>
    </r>
    <r>
      <rPr>
        <sz val="10"/>
        <rFont val="Geneva"/>
      </rPr>
      <t xml:space="preserve"> - defined as the minimum average flow for a period of seven consecutive days that has an average recurrance of once in ten years.</t>
    </r>
  </si>
  <si>
    <r>
      <t>Synergism</t>
    </r>
    <r>
      <rPr>
        <sz val="10"/>
        <rFont val="Geneva"/>
      </rPr>
      <t xml:space="preserve"> - the cooperative action of two materials so that the total effect is greater than the sum of the two effects taken separately.</t>
    </r>
  </si>
  <si>
    <r>
      <t>Total residual chlorine</t>
    </r>
    <r>
      <rPr>
        <sz val="10"/>
        <rFont val="Geneva"/>
      </rPr>
      <t xml:space="preserve"> - total amount of free (HOCl) and combined chlorines (chloramines) residuals remaining after the initial chlorine demand has been satisfied.</t>
    </r>
  </si>
  <si>
    <r>
      <t>Toxicant</t>
    </r>
    <r>
      <rPr>
        <sz val="10"/>
        <rFont val="Geneva"/>
      </rPr>
      <t xml:space="preserve"> - see "toxic substance."</t>
    </r>
  </si>
  <si>
    <r>
      <t>Trade name - or brand name</t>
    </r>
    <r>
      <rPr>
        <sz val="10"/>
        <rFont val="Geneva"/>
      </rPr>
      <t>.  Each manufacturer has a trade name for its product. Different manufacturers/suppliers may use different trade names for the same biocide active ingredient.  Most companies register each brand/trade name as a trademark, example:  "Bio Control 368  " would be the trade name for the chemical "5-chloro-2-methyl-4-isothiazolin-3-one."  See also, "Common name."</t>
    </r>
  </si>
  <si>
    <r>
      <t>Water quality standard - (WQS)</t>
    </r>
    <r>
      <rPr>
        <sz val="10"/>
        <rFont val="Geneva"/>
      </rPr>
      <t xml:space="preserve"> a law or regulation that states the use of a body of water, the numeric and narrative water quality criteria necessary to protect this use, and an antidegradation statement.</t>
    </r>
  </si>
  <si>
    <t>and should be returned to the following address:</t>
  </si>
  <si>
    <t>Final Review by Industry:</t>
  </si>
  <si>
    <t>(POTW Name)</t>
  </si>
  <si>
    <t xml:space="preserve">Printed Name of Industry Authorized Representative </t>
  </si>
  <si>
    <t>YES</t>
  </si>
  <si>
    <t>NO</t>
  </si>
  <si>
    <t xml:space="preserve">Person Completing Form (if different from above): Printed Name </t>
  </si>
  <si>
    <r>
      <t>***</t>
    </r>
    <r>
      <rPr>
        <b/>
        <sz val="11"/>
        <rFont val="Geneva"/>
      </rPr>
      <t xml:space="preserve">This Form is distributed by </t>
    </r>
  </si>
  <si>
    <r>
      <t>***</t>
    </r>
    <r>
      <rPr>
        <sz val="11"/>
        <rFont val="Geneva"/>
      </rPr>
      <t>Name:</t>
    </r>
  </si>
  <si>
    <r>
      <t>***</t>
    </r>
    <r>
      <rPr>
        <sz val="11"/>
        <rFont val="Geneva"/>
      </rPr>
      <t>Title:</t>
    </r>
  </si>
  <si>
    <r>
      <t>***</t>
    </r>
    <r>
      <rPr>
        <sz val="11"/>
        <rFont val="Geneva"/>
      </rPr>
      <t>Address:</t>
    </r>
  </si>
  <si>
    <r>
      <t>***</t>
    </r>
    <r>
      <rPr>
        <sz val="11"/>
        <rFont val="Geneva"/>
      </rPr>
      <t>City, State, Zip:</t>
    </r>
  </si>
  <si>
    <r>
      <t>***</t>
    </r>
    <r>
      <rPr>
        <sz val="11"/>
        <rFont val="Geneva"/>
      </rPr>
      <t>Phone Number:</t>
    </r>
  </si>
  <si>
    <r>
      <t xml:space="preserve">a) Cells with </t>
    </r>
    <r>
      <rPr>
        <sz val="11"/>
        <color indexed="12"/>
        <rFont val="Geneva"/>
      </rPr>
      <t>BLUE</t>
    </r>
    <r>
      <rPr>
        <sz val="11"/>
        <rFont val="Geneva"/>
      </rPr>
      <t xml:space="preserve"> outline and </t>
    </r>
    <r>
      <rPr>
        <sz val="11"/>
        <color indexed="10"/>
        <rFont val="Geneva"/>
      </rPr>
      <t>RED</t>
    </r>
    <r>
      <rPr>
        <sz val="11"/>
        <rFont val="Geneva"/>
      </rPr>
      <t xml:space="preserve"> characters are for data entry.         POTW provides info for cells marked with </t>
    </r>
    <r>
      <rPr>
        <sz val="11"/>
        <color indexed="10"/>
        <rFont val="Geneva"/>
      </rPr>
      <t>***</t>
    </r>
    <r>
      <rPr>
        <sz val="11"/>
        <rFont val="Geneva"/>
      </rPr>
      <t>.</t>
    </r>
  </si>
  <si>
    <t xml:space="preserve">Confirm Metals section complete (see Part V):  </t>
  </si>
  <si>
    <t xml:space="preserve">Confirm Special Discharges section complete (see Part VI):  </t>
  </si>
  <si>
    <t xml:space="preserve">Date: </t>
  </si>
  <si>
    <t>Part II:</t>
  </si>
  <si>
    <t>Guidance &amp; Instructions</t>
  </si>
  <si>
    <t>If your IU doesn't understand the form, their biocide supplier or cooling system maintenance company may be able to help.  These people are probably familiar with the Biocide/Chemical Treatment Worksheet-Form 101, completed by biocide users discharging directly into the surface waters of North Carolina.  Form PT101 has the same basic structure.</t>
  </si>
  <si>
    <t>DESCRIPTION</t>
  </si>
  <si>
    <t>DATA ENTRY (has borders) AND/OR CALCULATION</t>
  </si>
  <si>
    <t>FORMULA USED IN CALCULATION CELL in Column B, or other notes as appropriate</t>
  </si>
  <si>
    <t>Industry Name:</t>
  </si>
  <si>
    <t>Industrial User Pretreatment Permit (IUP) #:</t>
  </si>
  <si>
    <t>Average Daily Discharge volume from water handling system to POTW (ADD), in MGD:</t>
  </si>
  <si>
    <t>Percent of Industry Flow at POTW Influent (Ind IWC @ POTW):</t>
  </si>
  <si>
    <t>Name of Whole Product:</t>
  </si>
  <si>
    <t>Active Ingredient:</t>
  </si>
  <si>
    <t>Feed or Dosage Rate (DR), in grams/24 hours:</t>
  </si>
  <si>
    <t>Total volume of water handling system between entry of biocidal product and discharge point into POTW (VOL), in millions of gallons:</t>
  </si>
  <si>
    <t>Note: Provide source of data</t>
  </si>
  <si>
    <t>Decay Rate, at pH level within 1/2 pH standard unit within handling system (DK):</t>
  </si>
  <si>
    <t>if HL = NA, then DK = 0, otherwise DK = (1/HL)*0.69</t>
  </si>
  <si>
    <t>Degradation Factor (DF):</t>
  </si>
  <si>
    <t>=DR / (DF*VOL*3785)</t>
  </si>
  <si>
    <t>Biocide Concentration @ POTW Influent @ average POTW conditions, in mg/l:</t>
  </si>
  <si>
    <t>=( (SSBC @ IND) * (IND IWC @ POTW) ) / 100</t>
  </si>
  <si>
    <t>POTW Instream Waste Concentration (POTW effluent to POTW receiving stream during average POTW flow conditions and 7Q10 receiving stream conditions), %:</t>
  </si>
  <si>
    <t>Biocide Concentration in POTW Receiving Stream during average POTW influent flow conditions and 7Q10 receiving stream conditions, in mg/l:</t>
  </si>
  <si>
    <t>=if HL = NA or &gt;4, then amount allowed = LC50*0.01, otherwise = LC50*0.05</t>
  </si>
  <si>
    <t>Metal</t>
  </si>
  <si>
    <t>Chemical Formula</t>
  </si>
  <si>
    <t>Concentration in Biocide (%) (MCC)</t>
  </si>
  <si>
    <t>Calculate fraction of metal in metal-containing compound (MF)</t>
  </si>
  <si>
    <t>Calculate fraction of metal in the biocidal compound (BF)</t>
  </si>
  <si>
    <t>Calculate concentration of metal in the discharge (M, mg/l) in mg/l</t>
  </si>
  <si>
    <t>=DC*BF</t>
  </si>
  <si>
    <t>Calculate metal in discharge (M, lbs/day) in lbs/day</t>
  </si>
  <si>
    <t>=M*ADD*8.34</t>
  </si>
  <si>
    <t>Molecular Weight of Metal (g/mole) (MW)</t>
  </si>
  <si>
    <t>Formula Weight (g/mole) (FW)</t>
  </si>
  <si>
    <t>Note: Attach description/justification for this estimate (system volume, average cycles per blowdown, holding lagoon size, etc.).</t>
  </si>
  <si>
    <t xml:space="preserve">Fluid ounces of product= </t>
  </si>
  <si>
    <t>specific gravity of product =</t>
  </si>
  <si>
    <t>Grams of Product =</t>
  </si>
  <si>
    <t>Steady State Biocide Discharge Concentration in Industry discharge (SSBC @ IND),      in mg/l:</t>
  </si>
  <si>
    <t>Highest Amount Allowed in Receiving Stream (Rec. Stream Regulated Limitation),         in mg/l:</t>
  </si>
  <si>
    <t>If Biocide Concentration in Receiving Stream less than or equal to Amount allowed in Receiving Stream,                                                                                                                       Biocide Toxicity Evaluation Passes:</t>
  </si>
  <si>
    <t>Inhibition Criteria (mg/l)</t>
  </si>
  <si>
    <t>activated sludge</t>
  </si>
  <si>
    <r>
      <t xml:space="preserve">Feed or Dosage Rate (DR) </t>
    </r>
    <r>
      <rPr>
        <u/>
        <sz val="9"/>
        <rFont val="Geneva"/>
      </rPr>
      <t>of whole product</t>
    </r>
    <r>
      <rPr>
        <sz val="9"/>
        <rFont val="Geneva"/>
      </rPr>
      <t xml:space="preserve">, in </t>
    </r>
    <r>
      <rPr>
        <u/>
        <sz val="9"/>
        <rFont val="Geneva"/>
      </rPr>
      <t>grams</t>
    </r>
    <r>
      <rPr>
        <sz val="9"/>
        <rFont val="Geneva"/>
      </rPr>
      <t>/24 hours:</t>
    </r>
  </si>
  <si>
    <t>=  (DR / ADD)  *  (  (1,000 mg/g) / (3,785,000 liters/million gallons)  )</t>
  </si>
  <si>
    <t>Convert Feed or Dosage Rate of Biocide into mg/l in discharge (DC, mg/l):</t>
  </si>
  <si>
    <t>= MW / FW</t>
  </si>
  <si>
    <t>= MF * (MCC/100)</t>
  </si>
  <si>
    <t>ONLY COMPLETE IF METALS ARE PRESENT IN THE BIOCIDAL COMPOUND.</t>
  </si>
  <si>
    <t>Lowest Inhibition Criteria, in mg/l:</t>
  </si>
  <si>
    <t>Is any information available on the whole product or active ingredient regarding their potential to cause inhibition of biological treatment processes at municipals?                YES or NO &gt;&gt;</t>
  </si>
  <si>
    <t>Are there metals present in the whole product or active ingredient?                                   YES or NO &gt;&gt;</t>
  </si>
  <si>
    <t>Process Unit</t>
  </si>
  <si>
    <t>Consult with your POTW, and then choose the the lowest applicable Inhibition Criteria above for process units present at POTW (not including digesters), and enter mg/l here &gt;</t>
  </si>
  <si>
    <t>NOTE:  The POTW, at their discretion, may establish requirements for prior notification for these types of procedures, as well as any other requirements necessary to protect their wastewater treatment plant from adverse effects.</t>
  </si>
  <si>
    <t xml:space="preserve">This should include but is not limited to, any seasonal shutdown procedures or procedures where the water handling system is totally emptied.  </t>
  </si>
  <si>
    <t>Test Duration</t>
  </si>
  <si>
    <t>LC50 (mg/l)</t>
  </si>
  <si>
    <t>Choose the the lowest applicable LC50 and enter mg/l here &gt;</t>
  </si>
  <si>
    <t>Lowest LC50 (from Biocides Toxicity Data Worksheet), mg/l:</t>
  </si>
  <si>
    <t>Do Metals Level at POTW influent PASS?</t>
  </si>
  <si>
    <t>To convert fluid ounces (a volume) to grams (a mass):</t>
  </si>
  <si>
    <t>OVERALL BIOCIDE/CHEMICAL STATUS &gt;&gt;</t>
  </si>
  <si>
    <r>
      <t>***</t>
    </r>
    <r>
      <rPr>
        <sz val="9"/>
        <rFont val="Geneva"/>
      </rPr>
      <t>POTW/Municipality Permit #:</t>
    </r>
  </si>
  <si>
    <r>
      <t>***</t>
    </r>
    <r>
      <rPr>
        <sz val="9"/>
        <rFont val="Geneva"/>
      </rPr>
      <t>POTW/Municipality Receiving Stream Name:</t>
    </r>
  </si>
  <si>
    <t>Organism</t>
  </si>
  <si>
    <t xml:space="preserve">Biocide/Chemical Pretreatment Worksheet </t>
  </si>
  <si>
    <t xml:space="preserve">PT101.excel  </t>
  </si>
  <si>
    <t xml:space="preserve">Many users of biocides discharge their wastewater to a municipal wastewater treatment plant or Publicly Owned Treatment Works (POTW).  The POTW treats the wastewater, then discharges it to a stream.  A biocide is a substance which inhibits the growth of nuisance organisms (algae, bacteria, fungi, etc.).  Since your WWTP is full of bacteria (we hope!), this can be a problem.  Also, the toxic effect of the biocide may persist through your WWTP, and affect the aquatic life in your WWTP's receiving stream. </t>
  </si>
  <si>
    <t>Half Life (time required for the initial product to degrade to half of its original concentration) (HL), in days  (if unknown, enter NA):</t>
  </si>
  <si>
    <t>pH of handling system water prior to biocide addition.                              (if unknown, enter N/A)</t>
  </si>
  <si>
    <r>
      <t>***</t>
    </r>
    <r>
      <rPr>
        <b/>
        <sz val="9"/>
        <rFont val="Geneva"/>
      </rPr>
      <t>FOR POTW COMPLETION ONLY &gt;&gt;</t>
    </r>
  </si>
  <si>
    <r>
      <t>***</t>
    </r>
    <r>
      <rPr>
        <sz val="9"/>
        <rFont val="Geneva"/>
      </rPr>
      <t xml:space="preserve">Compare the calculated concentration and lbs/day levels in the discharge to your current reserve of your Maxiumum Headworks Allowable Load (MAHL) (see "Total Loading Still Available" on Allocation Table) and make a case-by-case evaluation of the acceptability of the above metals levels.                                                                                       </t>
    </r>
    <r>
      <rPr>
        <sz val="9"/>
        <color indexed="10"/>
        <rFont val="Geneva"/>
      </rPr>
      <t>***</t>
    </r>
    <r>
      <rPr>
        <sz val="9"/>
        <rFont val="Geneva"/>
      </rPr>
      <t>Then enter PASS or FAIL &gt;&gt;&gt;</t>
    </r>
  </si>
  <si>
    <t>Does Biocide Concentration at the POTW influent PASS on Inhibition?</t>
  </si>
  <si>
    <t>Part VIII: Glossary</t>
  </si>
  <si>
    <t>PART III: Biocide Data and Calculations</t>
  </si>
  <si>
    <t>PART IV: Inhibition</t>
  </si>
  <si>
    <t>PART V: Aquatic Toxicity of Biocide/Chemical</t>
  </si>
  <si>
    <t>PART VI:  Special Discharges, including maintenance procedures</t>
  </si>
  <si>
    <t>PART VII: METALS</t>
  </si>
  <si>
    <t xml:space="preserve">YES </t>
  </si>
  <si>
    <t>PASS</t>
  </si>
  <si>
    <t>FAIL</t>
  </si>
  <si>
    <t>If YES, please complete PART VII</t>
  </si>
  <si>
    <t>or</t>
  </si>
  <si>
    <t>automatically entered from Part VII Metals Worksheet</t>
  </si>
  <si>
    <t>Note: Formula for conversion from fluid ounces to grams is in cell F9</t>
  </si>
  <si>
    <t>INSTRUCTIONS for the worksheet:</t>
  </si>
  <si>
    <r>
      <t xml:space="preserve">List all inhibition criteria available for the whole product according to the following columns, and </t>
    </r>
    <r>
      <rPr>
        <b/>
        <sz val="9"/>
        <rFont val="Geneva"/>
      </rPr>
      <t>provide copies of the sources of this data</t>
    </r>
    <r>
      <rPr>
        <sz val="9"/>
        <rFont val="Geneva"/>
      </rPr>
      <t>.</t>
    </r>
  </si>
  <si>
    <r>
      <t xml:space="preserve">List all LC50 aquatic toxicity data available for the whole product according to the following columns.  Note that units should be in mg/l.  </t>
    </r>
    <r>
      <rPr>
        <b/>
        <sz val="9"/>
        <rFont val="Geneva"/>
      </rPr>
      <t>Please provide copies of the sources of this data</t>
    </r>
    <r>
      <rPr>
        <sz val="9"/>
        <rFont val="Geneva"/>
      </rPr>
      <t>.</t>
    </r>
  </si>
  <si>
    <t>Attach additional pages as necessary</t>
  </si>
  <si>
    <r>
      <t>***</t>
    </r>
    <r>
      <rPr>
        <sz val="11"/>
        <rFont val="Geneva"/>
      </rPr>
      <t xml:space="preserve">Confirm Inhibition Criteria evaluation Passes (see Part III, B32):  </t>
    </r>
  </si>
  <si>
    <r>
      <t>***</t>
    </r>
    <r>
      <rPr>
        <sz val="11"/>
        <rFont val="Geneva"/>
      </rPr>
      <t xml:space="preserve">Confirm Biocide Toxicity evaluation Passes (see Part III, B41):  </t>
    </r>
  </si>
  <si>
    <r>
      <t>***</t>
    </r>
    <r>
      <rPr>
        <sz val="11"/>
        <rFont val="Geneva"/>
      </rPr>
      <t xml:space="preserve">Confirm Metals evaluation Passes (see Part III, B35):  </t>
    </r>
  </si>
  <si>
    <t xml:space="preserve">Confirm Inhibition Criteria evaluation Passes (see Part III, B32):  </t>
  </si>
  <si>
    <t xml:space="preserve">Confirm Biocide Toxicity evaluation Passes (see Part III, B41):  </t>
  </si>
  <si>
    <t>If YES, please complete PART IV below</t>
  </si>
  <si>
    <t xml:space="preserve">automatically entered from Part V below. </t>
  </si>
  <si>
    <t>=(ADD/VOL) + DK.    DF is the first order loss coefficient.</t>
  </si>
  <si>
    <r>
      <t>c) Notes in</t>
    </r>
    <r>
      <rPr>
        <b/>
        <sz val="11"/>
        <rFont val="Geneva"/>
      </rPr>
      <t xml:space="preserve"> Bold </t>
    </r>
    <r>
      <rPr>
        <sz val="11"/>
        <rFont val="Geneva"/>
      </rPr>
      <t>indicate a command or that additional information is needed</t>
    </r>
  </si>
  <si>
    <r>
      <t xml:space="preserve">Part II. </t>
    </r>
    <r>
      <rPr>
        <sz val="11"/>
        <rFont val="Geneva"/>
      </rPr>
      <t>Guidance &amp; Instructions</t>
    </r>
  </si>
  <si>
    <r>
      <t xml:space="preserve">Part III. </t>
    </r>
    <r>
      <rPr>
        <sz val="11"/>
        <rFont val="Geneva"/>
      </rPr>
      <t>Biocide Data and Calculations- Evaluate the overall Biocide Chemical status</t>
    </r>
  </si>
  <si>
    <r>
      <t>Part IV.</t>
    </r>
    <r>
      <rPr>
        <sz val="11"/>
        <rFont val="Geneva"/>
      </rPr>
      <t xml:space="preserve"> Inhibition Criteria- </t>
    </r>
    <r>
      <rPr>
        <b/>
        <sz val="11"/>
        <rFont val="Geneva"/>
      </rPr>
      <t>Please provide copies of the sources of this data</t>
    </r>
  </si>
  <si>
    <r>
      <t xml:space="preserve">Part V. </t>
    </r>
    <r>
      <rPr>
        <sz val="11"/>
        <rFont val="Geneva"/>
      </rPr>
      <t xml:space="preserve">Biocide Toxicity Data- </t>
    </r>
    <r>
      <rPr>
        <b/>
        <sz val="11"/>
        <rFont val="Geneva"/>
      </rPr>
      <t>Please provide copies of the sources of this data</t>
    </r>
  </si>
  <si>
    <r>
      <t xml:space="preserve">Part VI. </t>
    </r>
    <r>
      <rPr>
        <sz val="11"/>
        <rFont val="Geneva"/>
      </rPr>
      <t xml:space="preserve">Special Discharges- </t>
    </r>
    <r>
      <rPr>
        <b/>
        <sz val="11"/>
        <rFont val="Geneva"/>
      </rPr>
      <t>Attach additional pages if necessary</t>
    </r>
  </si>
  <si>
    <r>
      <t xml:space="preserve">Part VII. </t>
    </r>
    <r>
      <rPr>
        <sz val="11"/>
        <rFont val="Geneva"/>
      </rPr>
      <t xml:space="preserve">Metals- </t>
    </r>
    <r>
      <rPr>
        <b/>
        <sz val="11"/>
        <rFont val="Geneva"/>
      </rPr>
      <t>Only complete if metals are present in the Biocidal Compound</t>
    </r>
  </si>
  <si>
    <r>
      <t xml:space="preserve">Part VIII. </t>
    </r>
    <r>
      <rPr>
        <sz val="11"/>
        <rFont val="Geneva"/>
      </rPr>
      <t>Glossary- Frequently Encountered Biocide Terms</t>
    </r>
  </si>
  <si>
    <t>April</t>
  </si>
  <si>
    <t>May</t>
  </si>
  <si>
    <t>June</t>
  </si>
  <si>
    <t>January</t>
  </si>
  <si>
    <t>February</t>
  </si>
  <si>
    <t>March</t>
  </si>
  <si>
    <t>July</t>
  </si>
  <si>
    <t>August</t>
  </si>
  <si>
    <t>September</t>
  </si>
  <si>
    <t>October</t>
  </si>
  <si>
    <t>November</t>
  </si>
  <si>
    <t>December</t>
  </si>
  <si>
    <t>,</t>
  </si>
  <si>
    <t xml:space="preserve">    DO NOT ENTER ANYTHING IN THE ABOVE MENTIONED CELLS.</t>
  </si>
  <si>
    <r>
      <t>***</t>
    </r>
    <r>
      <rPr>
        <sz val="9"/>
        <rFont val="Geneva"/>
      </rPr>
      <t>POTW/Municipality Receiving Stream 7Q10, in cfs:</t>
    </r>
  </si>
  <si>
    <r>
      <t>***</t>
    </r>
    <r>
      <rPr>
        <sz val="9"/>
        <rFont val="Geneva"/>
      </rPr>
      <t>POTW/Municipality Average Flow, in MGD:</t>
    </r>
  </si>
  <si>
    <t>=[ADD/ (POTW AVE FLOW + ADD)]*100</t>
  </si>
  <si>
    <t>Percent composition of active ingredient:</t>
  </si>
  <si>
    <t>Grams of product = (fluid oz. of product) X (1 gal. water/128 fl. oz.) X (8.34 lbs./1 gal. water) X (specific gravity of product) X 453.59 g./1 lb.)</t>
  </si>
  <si>
    <t>automatically entered from Part III: Biocide calculation worksheet</t>
  </si>
  <si>
    <t>=(POTW AVE FLOW*100) / ( (7Q10*0.646) + POTW AVE FLOW)</t>
  </si>
  <si>
    <t>automatically entered from Part IV below</t>
  </si>
  <si>
    <t>This worksheet must be completed separately for each biocidal product in use.  The POTW name, average flow, receiving stream, and 7Q10 are supplied by the POTW (see Part III), with the remainder completed by the biocide user or their consultant.  When the POTW receives the completed form, they review it and complete the second page of Part II to document their approval of the biocide.  Please create a copy of the following worksheets for each additional biocidal product used: Parts III-VI and Part VII (if applicable).</t>
  </si>
  <si>
    <r>
      <t xml:space="preserve">b) Cells with no outline and </t>
    </r>
    <r>
      <rPr>
        <sz val="11"/>
        <color indexed="18"/>
        <rFont val="Geneva"/>
      </rPr>
      <t>Dark BLUE</t>
    </r>
    <r>
      <rPr>
        <sz val="11"/>
        <rFont val="Geneva"/>
      </rPr>
      <t xml:space="preserve"> characters are for calculation and are locked (password is 2).             </t>
    </r>
  </si>
  <si>
    <t>d) Where you must enter a date, yes/no, or pass/fail, there are drop down columns to choose from</t>
  </si>
  <si>
    <r>
      <t xml:space="preserve">Part I. </t>
    </r>
    <r>
      <rPr>
        <sz val="11"/>
        <rFont val="Geneva"/>
      </rPr>
      <t>Introduction- Info on Biocide uses and the purpose of this worksheet</t>
    </r>
  </si>
  <si>
    <t xml:space="preserve">● the allowable concentration of the biocide in the POTW's receiving water body (regulated limitation) necessary to protect aquatic life in the receiving stream, and </t>
  </si>
  <si>
    <t>● either now or during your next Industrial Waste Survey, add a line for cooling water to the list of types of wastewater of the Industrial Waste Survey Short Form (Comprehensive Guidance for North Carolina Pretreatment Programs, Appendix 3-A), or add any other applicable questions about cooling water or biocides.  Then send a Biocide Worksheet PT101 to all who indicate a discharge of cooling water.</t>
  </si>
  <si>
    <t>=( (Biocide Conc @ POTW Influent @ Avg. POTW conditions) * (POTW IWC @ RECEIVING STREAM) )  /  100</t>
  </si>
  <si>
    <t xml:space="preserve">Provide a summary of scheduled maintenance or other procedure that would result in a discharge different from the typical daily discharge factors used in the Biocide Calculation Worksheet.  </t>
  </si>
  <si>
    <t xml:space="preserve">For each, please briefly describe the procedure and include the names of any contractors that may provide this scheduled service for the cooling towers/boilers, and any chemicals that are introduced to enhance the cleaning process.  </t>
  </si>
  <si>
    <t>If the system is already in operation with that biocide, please contact your POTW to discuss the need for submittal of a representative sample to verify the metals concentrations in the discharge.</t>
  </si>
  <si>
    <r>
      <t>Common name</t>
    </r>
    <r>
      <rPr>
        <sz val="10"/>
        <rFont val="Geneva"/>
      </rPr>
      <t xml:space="preserve"> - an accepted, commonly used name for a chemical.  Only common names which are officially accepted by the US Environmental Protection Agency may be used in the ingredient statement on the biocide label.  The official common name may be followed by the chemical in the list of active ingredients.  For example, a label with the trade/brand name Bio Chem 223 would have as its common name DBNPA, followed by 2,2-dibromo-3-nitrilopropionamide as its chemical name.</t>
    </r>
  </si>
  <si>
    <r>
      <t>Lethal concentration</t>
    </r>
    <r>
      <rPr>
        <sz val="10"/>
        <rFont val="Geneva"/>
      </rPr>
      <t xml:space="preserve"> - in an acute toxicity test of an effluent or substance, the concentration causing death in test organisms.  LCs are reported as the concentration proving lethal to a percentage of the organisms (example: LC50).</t>
    </r>
  </si>
  <si>
    <r>
      <t>Toxic substance</t>
    </r>
    <r>
      <rPr>
        <sz val="10"/>
        <rFont val="Geneva"/>
      </rPr>
      <t xml:space="preserve"> - any substance or combination of substances (including disease-causing agents), which after discharge and upon exposure, ingestion, inhalation, or assimilation into any organism, either directly from the environment or indirectly by ingestion through food chains, has the potential to cause death, disease, behavior abnormalities, cancer, genetic mutations, physiological malfunctions (including malfunctions or suppression in reproduction or growth) or physical deformities in such organisms or their offspring or other adverse health effects.</t>
    </r>
  </si>
  <si>
    <t>Pass if biocide concentration @ POTW Influent &lt; Inhibition Criteria</t>
  </si>
  <si>
    <t>For assistance with Biocide Worksheet PT101, please contact PERCS.  If your IU has questions, we prefer you contact us directly, so you may also learn about completing the form and making your evaluation.</t>
  </si>
  <si>
    <t xml:space="preserve">     POTW/Municipality Name:</t>
  </si>
  <si>
    <t xml:space="preserve">     POTW:</t>
  </si>
  <si>
    <t>The North Carolina Division of Water Resources PERCS Unit has developed this Biocide/Chemical Pretreatment Worksheet to help POTWs evaluate biocide discharges.  It is essentially a Headworks Analysis (HWA) for the biocide, evaluating Passthrough and Inhibition.  The review determines the following:</t>
  </si>
  <si>
    <t xml:space="preserve">          If inhibition criteria are only available for an active ingredient, the POTW should consult with Division PERCS prior to advising the industry how to proceed.</t>
  </si>
  <si>
    <t xml:space="preserve">          If criteria are available for a digester in use at the POTW, POTW should consult with Division PERCS prior to advising the industry on how to progress.</t>
  </si>
  <si>
    <t>Amy Moore</t>
  </si>
  <si>
    <t>Laboratory &amp; Compliance Manager</t>
  </si>
  <si>
    <t>5926 NC Hwy 55 East</t>
  </si>
  <si>
    <t>Durham, NC 27713</t>
  </si>
  <si>
    <t>919-560-9035</t>
  </si>
  <si>
    <t>Triangle Wastewater Treatment Plant</t>
  </si>
  <si>
    <t>NC0026051</t>
  </si>
  <si>
    <t>Northeast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</si>
</sst>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
    <numFmt numFmtId="166" formatCode="0.0000\ &quot;%&quot;"/>
    <numFmt numFmtId="167" formatCode="0.00000"/>
    <numFmt numFmtId="168" formatCode="0.000000"/>
    <numFmt numFmtId="169" formatCode="0.0000000"/>
  </numFmts>
  <fonts count="30">
    <font>
      <sz val="9"/>
      <name val="Geneva"/>
    </font>
    <font>
      <b/>
      <sz val="9"/>
      <name val="Geneva"/>
    </font>
    <font>
      <sz val="10"/>
      <name val="Geneva"/>
    </font>
    <font>
      <sz val="9"/>
      <color indexed="10"/>
      <name val="Geneva"/>
    </font>
    <font>
      <sz val="9"/>
      <color indexed="18"/>
      <name val="Geneva"/>
    </font>
    <font>
      <sz val="9"/>
      <color indexed="15"/>
      <name val="Geneva"/>
    </font>
    <font>
      <b/>
      <sz val="18"/>
      <color indexed="18"/>
      <name val="Geneva"/>
    </font>
    <font>
      <b/>
      <sz val="12"/>
      <name val="Geneva"/>
    </font>
    <font>
      <b/>
      <sz val="10"/>
      <name val="Geneva"/>
    </font>
    <font>
      <sz val="9"/>
      <name val="Geneva"/>
    </font>
    <font>
      <u/>
      <sz val="9"/>
      <name val="Geneva"/>
    </font>
    <font>
      <sz val="9"/>
      <color indexed="62"/>
      <name val="Geneva"/>
    </font>
    <font>
      <sz val="8"/>
      <name val="Geneva"/>
    </font>
    <font>
      <sz val="11"/>
      <name val="Geneva"/>
    </font>
    <font>
      <sz val="12"/>
      <name val="Geneva"/>
    </font>
    <font>
      <sz val="11"/>
      <color indexed="10"/>
      <name val="Geneva"/>
    </font>
    <font>
      <b/>
      <sz val="11"/>
      <name val="Geneva"/>
    </font>
    <font>
      <sz val="14"/>
      <name val="Geneva"/>
    </font>
    <font>
      <b/>
      <sz val="14"/>
      <name val="Times New Roman"/>
      <family val="1"/>
    </font>
    <font>
      <b/>
      <sz val="16"/>
      <name val="Geneva"/>
    </font>
    <font>
      <i/>
      <sz val="11"/>
      <name val="Geneva"/>
    </font>
    <font>
      <sz val="11"/>
      <color indexed="18"/>
      <name val="Geneva"/>
    </font>
    <font>
      <b/>
      <sz val="11"/>
      <color indexed="10"/>
      <name val="Geneva"/>
    </font>
    <font>
      <sz val="11"/>
      <color indexed="12"/>
      <name val="Geneva"/>
    </font>
    <font>
      <b/>
      <sz val="9"/>
      <color indexed="18"/>
      <name val="Geneva"/>
    </font>
    <font>
      <sz val="9"/>
      <name val="Geneva"/>
    </font>
    <font>
      <b/>
      <sz val="9"/>
      <color indexed="10"/>
      <name val="Geneva"/>
    </font>
    <font>
      <b/>
      <sz val="18"/>
      <color indexed="10"/>
      <name val="Geneva"/>
    </font>
    <font>
      <sz val="11"/>
      <color theme="3"/>
      <name val="Geneva"/>
    </font>
    <font>
      <sz val="9"/>
      <color theme="3"/>
      <name val="Geneva"/>
    </font>
  </fonts>
  <fills count="2">
    <fill>
      <patternFill patternType="none"/>
    </fill>
    <fill>
      <patternFill patternType="gray125"/>
    </fill>
  </fills>
  <borders count="10">
    <border>
      <left/>
      <right/>
      <top/>
      <bottom/>
      <diagonal/>
    </border>
    <border>
      <left style="medium">
        <color indexed="12"/>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medium">
        <color indexed="12"/>
      </right>
      <top/>
      <bottom style="medium">
        <color indexed="12"/>
      </bottom>
      <diagonal/>
    </border>
    <border>
      <left style="medium">
        <color indexed="12"/>
      </left>
      <right/>
      <top/>
      <bottom style="medium">
        <color indexed="12"/>
      </bottom>
      <diagonal/>
    </border>
    <border>
      <left/>
      <right/>
      <top/>
      <bottom style="medium">
        <color indexed="12"/>
      </bottom>
      <diagonal/>
    </border>
    <border>
      <left/>
      <right style="medium">
        <color indexed="12"/>
      </right>
      <top/>
      <bottom style="medium">
        <color indexed="12"/>
      </bottom>
      <diagonal/>
    </border>
    <border>
      <left style="medium">
        <color indexed="12"/>
      </left>
      <right/>
      <top/>
      <bottom/>
      <diagonal/>
    </border>
  </borders>
  <cellStyleXfs count="1">
    <xf numFmtId="0" fontId="0" fillId="0" borderId="0"/>
  </cellStyleXfs>
  <cellXfs count="127">
    <xf numFmtId="0" fontId="0" fillId="0" borderId="0" xfId="0"/>
    <xf numFmtId="0" fontId="0" fillId="0" borderId="0" xfId="0" applyAlignment="1">
      <alignment wrapText="1"/>
    </xf>
    <xf numFmtId="0" fontId="3" fillId="0" borderId="1" xfId="0" applyFont="1" applyBorder="1" applyAlignment="1" applyProtection="1">
      <alignment horizontal="center"/>
      <protection locked="0"/>
    </xf>
    <xf numFmtId="0" fontId="3" fillId="0" borderId="1" xfId="0" applyNumberFormat="1" applyFont="1" applyFill="1" applyBorder="1" applyAlignment="1" applyProtection="1">
      <alignment horizontal="center"/>
      <protection locked="0"/>
    </xf>
    <xf numFmtId="0" fontId="8" fillId="0" borderId="0" xfId="0" applyFont="1" applyAlignment="1">
      <alignment wrapText="1"/>
    </xf>
    <xf numFmtId="0" fontId="2" fillId="0" borderId="0" xfId="0" applyFont="1" applyAlignment="1">
      <alignment wrapText="1"/>
    </xf>
    <xf numFmtId="166" fontId="4" fillId="0" borderId="0" xfId="0" applyNumberFormat="1" applyFont="1" applyAlignment="1" applyProtection="1">
      <alignment horizontal="center"/>
    </xf>
    <xf numFmtId="164" fontId="4" fillId="0" borderId="0" xfId="0" applyNumberFormat="1" applyFont="1" applyAlignment="1" applyProtection="1">
      <alignment horizontal="center"/>
    </xf>
    <xf numFmtId="165" fontId="4" fillId="0" borderId="0" xfId="0" applyNumberFormat="1" applyFont="1" applyAlignment="1" applyProtection="1">
      <alignment horizontal="center"/>
    </xf>
    <xf numFmtId="164" fontId="6" fillId="0" borderId="0" xfId="0" applyNumberFormat="1" applyFont="1" applyFill="1" applyAlignment="1" applyProtection="1">
      <alignment horizontal="center"/>
    </xf>
    <xf numFmtId="0" fontId="11" fillId="0" borderId="0" xfId="0" applyNumberFormat="1" applyFont="1" applyBorder="1" applyAlignment="1" applyProtection="1">
      <alignment horizontal="center"/>
    </xf>
    <xf numFmtId="164" fontId="6" fillId="0" borderId="0" xfId="0" applyNumberFormat="1" applyFont="1" applyAlignment="1" applyProtection="1">
      <alignment horizontal="center"/>
    </xf>
    <xf numFmtId="0" fontId="4" fillId="0" borderId="0" xfId="0" applyFont="1" applyAlignment="1" applyProtection="1">
      <alignment horizontal="center"/>
    </xf>
    <xf numFmtId="0" fontId="3" fillId="0" borderId="1" xfId="0" applyNumberFormat="1" applyFont="1" applyBorder="1" applyAlignment="1" applyProtection="1">
      <alignment horizontal="center"/>
      <protection locked="0"/>
    </xf>
    <xf numFmtId="0" fontId="7" fillId="0" borderId="0" xfId="0" applyFont="1" applyAlignment="1">
      <alignment wrapText="1"/>
    </xf>
    <xf numFmtId="0" fontId="3" fillId="0" borderId="0" xfId="0" applyFont="1" applyBorder="1" applyAlignment="1" applyProtection="1">
      <alignment horizontal="center"/>
      <protection locked="0"/>
    </xf>
    <xf numFmtId="164" fontId="26" fillId="0" borderId="1" xfId="0" applyNumberFormat="1" applyFont="1" applyBorder="1" applyAlignment="1" applyProtection="1">
      <alignment horizontal="center"/>
      <protection locked="0"/>
    </xf>
    <xf numFmtId="0" fontId="3" fillId="0" borderId="0" xfId="0" applyFont="1"/>
    <xf numFmtId="164" fontId="4" fillId="0" borderId="0" xfId="0" applyNumberFormat="1" applyFont="1" applyFill="1" applyAlignment="1" applyProtection="1">
      <alignment horizontal="center"/>
    </xf>
    <xf numFmtId="0" fontId="3" fillId="0" borderId="0" xfId="0" applyFont="1" applyAlignment="1">
      <alignment horizontal="right"/>
    </xf>
    <xf numFmtId="0" fontId="0" fillId="0" borderId="0" xfId="0" applyAlignment="1">
      <alignment horizontal="right"/>
    </xf>
    <xf numFmtId="14" fontId="15" fillId="0" borderId="2" xfId="0" applyNumberFormat="1" applyFont="1" applyBorder="1" applyAlignment="1" applyProtection="1">
      <protection locked="0"/>
    </xf>
    <xf numFmtId="0" fontId="15" fillId="0" borderId="3" xfId="0" applyFont="1" applyBorder="1" applyAlignment="1" applyProtection="1">
      <protection locked="0"/>
    </xf>
    <xf numFmtId="0" fontId="15" fillId="0" borderId="4" xfId="0" applyFont="1" applyBorder="1" applyAlignment="1" applyProtection="1">
      <protection locked="0"/>
    </xf>
    <xf numFmtId="0" fontId="15" fillId="0" borderId="5" xfId="0" applyFont="1" applyBorder="1" applyAlignment="1" applyProtection="1">
      <protection locked="0"/>
    </xf>
    <xf numFmtId="0" fontId="15" fillId="0" borderId="1" xfId="0" applyFont="1" applyBorder="1" applyAlignment="1" applyProtection="1">
      <protection locked="0"/>
    </xf>
    <xf numFmtId="0" fontId="15" fillId="0" borderId="1" xfId="0" applyFont="1" applyBorder="1" applyProtection="1">
      <protection locked="0"/>
    </xf>
    <xf numFmtId="14" fontId="15" fillId="0" borderId="6" xfId="0" applyNumberFormat="1" applyFont="1" applyBorder="1" applyAlignment="1" applyProtection="1">
      <protection locked="0"/>
    </xf>
    <xf numFmtId="0" fontId="15" fillId="0" borderId="7" xfId="0" applyFont="1" applyBorder="1" applyAlignment="1" applyProtection="1">
      <protection locked="0"/>
    </xf>
    <xf numFmtId="0" fontId="15" fillId="0" borderId="8" xfId="0" applyFont="1" applyBorder="1" applyAlignment="1" applyProtection="1">
      <protection locked="0"/>
    </xf>
    <xf numFmtId="0" fontId="21" fillId="0" borderId="0" xfId="0" applyFont="1" applyBorder="1" applyAlignment="1" applyProtection="1"/>
    <xf numFmtId="0" fontId="0" fillId="0" borderId="0" xfId="0" applyProtection="1">
      <protection locked="0"/>
    </xf>
    <xf numFmtId="0" fontId="7" fillId="0" borderId="0" xfId="0" applyFont="1" applyProtection="1">
      <protection locked="0"/>
    </xf>
    <xf numFmtId="0" fontId="14" fillId="0" borderId="0" xfId="0" applyFont="1" applyProtection="1">
      <protection locked="0"/>
    </xf>
    <xf numFmtId="0" fontId="18" fillId="0" borderId="0" xfId="0" applyFont="1" applyProtection="1">
      <protection locked="0"/>
    </xf>
    <xf numFmtId="0" fontId="13" fillId="0" borderId="0" xfId="0" applyNumberFormat="1" applyFont="1" applyAlignment="1" applyProtection="1">
      <alignment horizontal="left" wrapText="1"/>
      <protection locked="0"/>
    </xf>
    <xf numFmtId="0" fontId="13" fillId="0" borderId="0" xfId="0" applyNumberFormat="1" applyFont="1" applyAlignment="1" applyProtection="1">
      <alignment wrapText="1"/>
      <protection locked="0"/>
    </xf>
    <xf numFmtId="0" fontId="16" fillId="0" borderId="0" xfId="0" applyFont="1" applyAlignment="1" applyProtection="1">
      <protection locked="0"/>
    </xf>
    <xf numFmtId="0" fontId="13" fillId="0" borderId="0" xfId="0" applyFont="1" applyAlignment="1" applyProtection="1">
      <alignment horizontal="center"/>
      <protection locked="0"/>
    </xf>
    <xf numFmtId="0" fontId="13" fillId="0" borderId="0" xfId="0" applyFont="1" applyProtection="1">
      <protection locked="0"/>
    </xf>
    <xf numFmtId="0" fontId="13" fillId="0" borderId="0" xfId="0" applyFont="1" applyAlignment="1" applyProtection="1">
      <protection locked="0"/>
    </xf>
    <xf numFmtId="0" fontId="13" fillId="0" borderId="0" xfId="0" applyFont="1" applyAlignment="1" applyProtection="1">
      <alignment horizontal="left"/>
      <protection locked="0"/>
    </xf>
    <xf numFmtId="0" fontId="9" fillId="0" borderId="0" xfId="0" applyFont="1" applyProtection="1">
      <protection locked="0"/>
    </xf>
    <xf numFmtId="0" fontId="16" fillId="0" borderId="0" xfId="0" applyNumberFormat="1" applyFont="1" applyAlignment="1" applyProtection="1">
      <alignment horizontal="left" wrapText="1"/>
      <protection locked="0"/>
    </xf>
    <xf numFmtId="0" fontId="15" fillId="0" borderId="0" xfId="0" applyFont="1" applyAlignment="1" applyProtection="1">
      <protection locked="0"/>
    </xf>
    <xf numFmtId="0" fontId="15" fillId="0" borderId="0" xfId="0" applyFont="1" applyBorder="1" applyAlignment="1" applyProtection="1">
      <alignment horizontal="center"/>
      <protection locked="0"/>
    </xf>
    <xf numFmtId="0" fontId="13" fillId="0" borderId="0" xfId="0" applyFont="1" applyBorder="1" applyAlignment="1" applyProtection="1">
      <protection locked="0"/>
    </xf>
    <xf numFmtId="0" fontId="13" fillId="0" borderId="7" xfId="0" applyFont="1" applyBorder="1" applyAlignment="1" applyProtection="1">
      <protection locked="0"/>
    </xf>
    <xf numFmtId="0" fontId="13" fillId="0" borderId="0" xfId="0" applyFont="1" applyBorder="1" applyAlignment="1" applyProtection="1">
      <alignment horizontal="center"/>
      <protection locked="0"/>
    </xf>
    <xf numFmtId="0" fontId="15" fillId="0" borderId="0" xfId="0" applyFont="1" applyAlignment="1" applyProtection="1">
      <alignment horizontal="left"/>
      <protection locked="0"/>
    </xf>
    <xf numFmtId="0" fontId="15" fillId="0" borderId="0" xfId="0" applyFont="1" applyProtection="1">
      <protection locked="0"/>
    </xf>
    <xf numFmtId="0" fontId="19" fillId="0" borderId="0" xfId="0" applyFont="1" applyProtection="1">
      <protection locked="0"/>
    </xf>
    <xf numFmtId="0" fontId="20" fillId="0" borderId="0" xfId="0" applyFont="1" applyProtection="1">
      <protection locked="0"/>
    </xf>
    <xf numFmtId="0" fontId="17" fillId="0" borderId="0" xfId="0" applyFont="1" applyProtection="1">
      <protection locked="0"/>
    </xf>
    <xf numFmtId="0" fontId="7"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0" fillId="0" borderId="0" xfId="0" applyAlignment="1" applyProtection="1">
      <alignment horizontal="right" wrapText="1"/>
      <protection locked="0"/>
    </xf>
    <xf numFmtId="0" fontId="0" fillId="0" borderId="0" xfId="0" applyAlignment="1" applyProtection="1">
      <alignment horizontal="left" wrapText="1"/>
      <protection locked="0"/>
    </xf>
    <xf numFmtId="0" fontId="0" fillId="0" borderId="0" xfId="0" quotePrefix="1" applyProtection="1">
      <protection locked="0"/>
    </xf>
    <xf numFmtId="164" fontId="0" fillId="0" borderId="0" xfId="0" applyNumberFormat="1" applyAlignment="1" applyProtection="1">
      <alignment horizontal="left"/>
      <protection locked="0"/>
    </xf>
    <xf numFmtId="0" fontId="1" fillId="0" borderId="0" xfId="0" applyFont="1" applyAlignment="1" applyProtection="1">
      <alignment horizontal="left" wrapText="1"/>
      <protection locked="0"/>
    </xf>
    <xf numFmtId="164" fontId="5" fillId="0" borderId="0" xfId="0" applyNumberFormat="1" applyFont="1" applyAlignment="1" applyProtection="1">
      <alignment horizontal="left"/>
      <protection locked="0"/>
    </xf>
    <xf numFmtId="0" fontId="1" fillId="0" borderId="0" xfId="0" applyFont="1" applyProtection="1">
      <protection locked="0"/>
    </xf>
    <xf numFmtId="165" fontId="5" fillId="0" borderId="0" xfId="0" applyNumberFormat="1" applyFont="1" applyAlignment="1" applyProtection="1">
      <alignment horizontal="left"/>
      <protection locked="0"/>
    </xf>
    <xf numFmtId="0" fontId="0" fillId="0" borderId="0" xfId="0" quotePrefix="1" applyAlignment="1" applyProtection="1">
      <alignment wrapText="1"/>
      <protection locked="0"/>
    </xf>
    <xf numFmtId="0" fontId="0" fillId="0" borderId="0" xfId="0" applyFill="1" applyAlignment="1" applyProtection="1">
      <alignment horizontal="left" wrapText="1"/>
      <protection locked="0"/>
    </xf>
    <xf numFmtId="0" fontId="9" fillId="0" borderId="0" xfId="0" applyNumberFormat="1" applyFont="1" applyFill="1" applyAlignment="1" applyProtection="1">
      <alignment horizontal="center"/>
      <protection locked="0"/>
    </xf>
    <xf numFmtId="0" fontId="0" fillId="0" borderId="0" xfId="0" applyFill="1" applyProtection="1">
      <protection locked="0"/>
    </xf>
    <xf numFmtId="0" fontId="7" fillId="0" borderId="0" xfId="0" applyFont="1" applyFill="1" applyAlignment="1" applyProtection="1">
      <alignment horizontal="left" wrapText="1"/>
      <protection locked="0"/>
    </xf>
    <xf numFmtId="0" fontId="9" fillId="0" borderId="0" xfId="0" applyFont="1" applyFill="1" applyAlignment="1" applyProtection="1">
      <alignment horizontal="left" wrapText="1"/>
      <protection locked="0"/>
    </xf>
    <xf numFmtId="164" fontId="6" fillId="0" borderId="0" xfId="0" applyNumberFormat="1" applyFont="1" applyFill="1" applyAlignment="1" applyProtection="1">
      <alignment horizontal="center"/>
      <protection locked="0"/>
    </xf>
    <xf numFmtId="0" fontId="1" fillId="0" borderId="0" xfId="0" applyFont="1" applyFill="1" applyAlignment="1" applyProtection="1">
      <alignment horizontal="left" wrapText="1"/>
      <protection locked="0"/>
    </xf>
    <xf numFmtId="0" fontId="3" fillId="0" borderId="0" xfId="0" applyNumberFormat="1" applyFont="1" applyAlignment="1" applyProtection="1">
      <alignment horizontal="center"/>
      <protection locked="0"/>
    </xf>
    <xf numFmtId="0" fontId="8" fillId="0" borderId="0" xfId="0" applyFont="1" applyAlignment="1" applyProtection="1">
      <alignment horizontal="right" wrapText="1"/>
      <protection locked="0"/>
    </xf>
    <xf numFmtId="164" fontId="27" fillId="0" borderId="1" xfId="0" applyNumberFormat="1" applyFont="1" applyBorder="1" applyAlignment="1" applyProtection="1">
      <alignment horizontal="center"/>
      <protection locked="0"/>
    </xf>
    <xf numFmtId="0" fontId="9" fillId="0" borderId="0" xfId="0" applyFont="1" applyAlignment="1" applyProtection="1">
      <alignment wrapText="1"/>
      <protection locked="0"/>
    </xf>
    <xf numFmtId="0" fontId="9" fillId="0" borderId="0" xfId="0" applyFont="1" applyAlignment="1" applyProtection="1">
      <alignment horizontal="center"/>
      <protection locked="0"/>
    </xf>
    <xf numFmtId="0" fontId="9" fillId="0" borderId="0" xfId="0" applyFont="1" applyAlignment="1" applyProtection="1">
      <alignment horizontal="left"/>
      <protection locked="0"/>
    </xf>
    <xf numFmtId="0" fontId="9" fillId="0" borderId="0" xfId="0" applyFont="1" applyAlignment="1" applyProtection="1">
      <alignment horizontal="right" wrapText="1"/>
      <protection locked="0"/>
    </xf>
    <xf numFmtId="0" fontId="0" fillId="0" borderId="0" xfId="0" applyAlignment="1" applyProtection="1">
      <alignment horizontal="left"/>
      <protection locked="0"/>
    </xf>
    <xf numFmtId="0" fontId="16"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Alignment="1" applyProtection="1">
      <alignment horizontal="left" wrapText="1"/>
      <protection locked="0"/>
    </xf>
    <xf numFmtId="0" fontId="7" fillId="0" borderId="0" xfId="0" applyFont="1" applyAlignment="1" applyProtection="1">
      <alignment wrapText="1"/>
      <protection locked="0"/>
    </xf>
    <xf numFmtId="0" fontId="3" fillId="0" borderId="1" xfId="0" applyNumberFormat="1" applyFont="1" applyBorder="1" applyAlignment="1" applyProtection="1">
      <alignment horizontal="left"/>
      <protection locked="0"/>
    </xf>
    <xf numFmtId="0" fontId="9" fillId="0" borderId="0" xfId="0" quotePrefix="1" applyFont="1" applyAlignment="1" applyProtection="1">
      <alignment horizontal="left" wrapText="1"/>
      <protection locked="0"/>
    </xf>
    <xf numFmtId="0" fontId="9" fillId="0" borderId="0" xfId="0" quotePrefix="1" applyFont="1" applyProtection="1">
      <protection locked="0"/>
    </xf>
    <xf numFmtId="0" fontId="25" fillId="0" borderId="0" xfId="0" quotePrefix="1" applyFont="1" applyProtection="1">
      <protection locked="0"/>
    </xf>
    <xf numFmtId="0" fontId="25" fillId="0" borderId="0" xfId="0" applyFont="1" applyAlignment="1" applyProtection="1">
      <alignment horizontal="right" wrapText="1"/>
      <protection locked="0"/>
    </xf>
    <xf numFmtId="0" fontId="1" fillId="0" borderId="0" xfId="0" applyFont="1" applyAlignment="1" applyProtection="1">
      <alignment wrapText="1"/>
      <protection locked="0"/>
    </xf>
    <xf numFmtId="0" fontId="3" fillId="0" borderId="0" xfId="0" applyFont="1" applyAlignment="1" applyProtection="1">
      <alignment wrapText="1"/>
      <protection locked="0"/>
    </xf>
    <xf numFmtId="0" fontId="3" fillId="0" borderId="0" xfId="0" applyFont="1" applyAlignment="1" applyProtection="1">
      <alignment horizontal="right" wrapText="1"/>
      <protection locked="0"/>
    </xf>
    <xf numFmtId="164" fontId="4" fillId="0" borderId="0" xfId="0" applyNumberFormat="1" applyFont="1" applyAlignment="1" applyProtection="1">
      <alignment horizontal="left"/>
    </xf>
    <xf numFmtId="165" fontId="4" fillId="0" borderId="0" xfId="0" applyNumberFormat="1" applyFont="1" applyAlignment="1" applyProtection="1">
      <alignment horizontal="left"/>
    </xf>
    <xf numFmtId="169" fontId="4" fillId="0" borderId="0" xfId="0" applyNumberFormat="1" applyFont="1" applyAlignment="1" applyProtection="1">
      <alignment horizontal="left"/>
    </xf>
    <xf numFmtId="167" fontId="24" fillId="0" borderId="0" xfId="0" applyNumberFormat="1" applyFont="1" applyAlignment="1" applyProtection="1">
      <alignment horizontal="left"/>
    </xf>
    <xf numFmtId="168" fontId="24" fillId="0" borderId="0" xfId="0" applyNumberFormat="1" applyFont="1" applyAlignment="1" applyProtection="1">
      <alignment horizontal="left"/>
    </xf>
    <xf numFmtId="0" fontId="0" fillId="0" borderId="0" xfId="0" applyAlignment="1" applyProtection="1">
      <alignment horizontal="left" wrapText="1"/>
      <protection locked="0"/>
    </xf>
    <xf numFmtId="0" fontId="29" fillId="0" borderId="7" xfId="0" applyNumberFormat="1" applyFont="1" applyBorder="1" applyAlignment="1" applyProtection="1">
      <alignment horizontal="center"/>
    </xf>
    <xf numFmtId="0" fontId="0" fillId="0" borderId="0" xfId="0" applyAlignment="1" applyProtection="1">
      <alignment horizontal="right" vertical="center" wrapText="1"/>
      <protection locked="0"/>
    </xf>
    <xf numFmtId="0" fontId="3" fillId="0" borderId="1" xfId="0" applyNumberFormat="1" applyFont="1" applyFill="1" applyBorder="1" applyAlignment="1" applyProtection="1">
      <alignment horizontal="center" vertical="center"/>
      <protection locked="0"/>
    </xf>
    <xf numFmtId="0" fontId="13" fillId="0" borderId="0" xfId="0" applyNumberFormat="1" applyFont="1" applyAlignment="1" applyProtection="1">
      <alignment horizontal="left" wrapText="1"/>
      <protection locked="0"/>
    </xf>
    <xf numFmtId="0" fontId="13" fillId="0" borderId="0" xfId="0" applyFont="1" applyAlignment="1" applyProtection="1">
      <alignment horizontal="center"/>
      <protection locked="0"/>
    </xf>
    <xf numFmtId="0" fontId="16" fillId="0" borderId="9"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2"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28" fillId="0" borderId="3" xfId="0" applyFont="1" applyBorder="1" applyAlignment="1" applyProtection="1">
      <alignment horizontal="center"/>
    </xf>
    <xf numFmtId="0" fontId="13" fillId="0" borderId="0" xfId="0" applyFont="1" applyAlignment="1" applyProtection="1">
      <alignment horizontal="left"/>
      <protection locked="0"/>
    </xf>
    <xf numFmtId="0" fontId="16" fillId="0" borderId="0" xfId="0" applyNumberFormat="1" applyFont="1" applyAlignment="1" applyProtection="1">
      <alignment horizontal="left" wrapText="1"/>
      <protection locked="0"/>
    </xf>
    <xf numFmtId="0" fontId="22" fillId="0" borderId="0" xfId="0" applyFont="1" applyAlignment="1" applyProtection="1">
      <alignment horizontal="left"/>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7" fillId="0" borderId="0" xfId="0" applyFont="1" applyAlignment="1" applyProtection="1">
      <alignment horizontal="left" wrapText="1"/>
      <protection locked="0"/>
    </xf>
    <xf numFmtId="0" fontId="0" fillId="0" borderId="0" xfId="0" applyAlignment="1" applyProtection="1">
      <alignment horizontal="center" wrapText="1"/>
      <protection locked="0"/>
    </xf>
    <xf numFmtId="0" fontId="0" fillId="0" borderId="0" xfId="0" applyAlignment="1" applyProtection="1">
      <alignment horizontal="left" wrapText="1"/>
      <protection locked="0"/>
    </xf>
    <xf numFmtId="0" fontId="9" fillId="0" borderId="0" xfId="0" applyFont="1" applyAlignment="1" applyProtection="1">
      <alignment horizontal="left" wrapText="1"/>
      <protection locked="0"/>
    </xf>
    <xf numFmtId="0" fontId="0" fillId="0" borderId="0" xfId="0" applyAlignment="1" applyProtection="1">
      <alignment wrapText="1"/>
      <protection locked="0"/>
    </xf>
    <xf numFmtId="0" fontId="9" fillId="0" borderId="0" xfId="0" applyFont="1" applyAlignment="1" applyProtection="1">
      <alignment wrapText="1"/>
      <protection locked="0"/>
    </xf>
    <xf numFmtId="0" fontId="7" fillId="0" borderId="0" xfId="0" applyFont="1" applyAlignment="1" applyProtection="1">
      <alignment horizontal="left"/>
      <protection locked="0"/>
    </xf>
    <xf numFmtId="0" fontId="16" fillId="0" borderId="0" xfId="0" applyFont="1" applyAlignment="1" applyProtection="1">
      <alignment horizontal="left" wrapText="1"/>
      <protection locked="0"/>
    </xf>
    <xf numFmtId="0" fontId="13" fillId="0" borderId="0" xfId="0" applyFont="1" applyAlignment="1" applyProtection="1">
      <alignment horizontal="lef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zoomScaleNormal="100" zoomScaleSheetLayoutView="100" workbookViewId="0">
      <selection activeCell="A20" sqref="A20:L20"/>
    </sheetView>
  </sheetViews>
  <sheetFormatPr defaultColWidth="9.140625" defaultRowHeight="12"/>
  <cols>
    <col min="1" max="16384" width="9.140625" style="31"/>
  </cols>
  <sheetData>
    <row r="1" spans="1:12" ht="20.25">
      <c r="A1" s="51" t="s">
        <v>137</v>
      </c>
      <c r="B1" s="51"/>
      <c r="C1" s="51"/>
      <c r="D1" s="51"/>
      <c r="E1" s="51"/>
      <c r="F1" s="51"/>
      <c r="H1" s="105" t="s">
        <v>138</v>
      </c>
      <c r="I1" s="105"/>
      <c r="J1" s="52" t="s">
        <v>7</v>
      </c>
      <c r="K1" s="39"/>
    </row>
    <row r="3" spans="1:12" ht="18">
      <c r="A3" s="32" t="s">
        <v>8</v>
      </c>
      <c r="B3" s="32" t="s">
        <v>9</v>
      </c>
      <c r="C3" s="33"/>
      <c r="D3" s="53"/>
    </row>
    <row r="4" spans="1:12" ht="7.5" customHeight="1">
      <c r="A4" s="34"/>
    </row>
    <row r="5" spans="1:12" ht="12" customHeight="1">
      <c r="A5" s="104" t="s">
        <v>139</v>
      </c>
      <c r="B5" s="104"/>
      <c r="C5" s="104"/>
      <c r="D5" s="104"/>
      <c r="E5" s="104"/>
      <c r="F5" s="104"/>
      <c r="G5" s="104"/>
      <c r="H5" s="104"/>
      <c r="I5" s="104"/>
      <c r="J5" s="104"/>
      <c r="K5" s="104"/>
      <c r="L5" s="104"/>
    </row>
    <row r="6" spans="1:12">
      <c r="A6" s="104"/>
      <c r="B6" s="104"/>
      <c r="C6" s="104"/>
      <c r="D6" s="104"/>
      <c r="E6" s="104"/>
      <c r="F6" s="104"/>
      <c r="G6" s="104"/>
      <c r="H6" s="104"/>
      <c r="I6" s="104"/>
      <c r="J6" s="104"/>
      <c r="K6" s="104"/>
      <c r="L6" s="104"/>
    </row>
    <row r="7" spans="1:12">
      <c r="A7" s="104"/>
      <c r="B7" s="104"/>
      <c r="C7" s="104"/>
      <c r="D7" s="104"/>
      <c r="E7" s="104"/>
      <c r="F7" s="104"/>
      <c r="G7" s="104"/>
      <c r="H7" s="104"/>
      <c r="I7" s="104"/>
      <c r="J7" s="104"/>
      <c r="K7" s="104"/>
      <c r="L7" s="104"/>
    </row>
    <row r="8" spans="1:12" ht="40.5" customHeight="1">
      <c r="A8" s="104"/>
      <c r="B8" s="104"/>
      <c r="C8" s="104"/>
      <c r="D8" s="104"/>
      <c r="E8" s="104"/>
      <c r="F8" s="104"/>
      <c r="G8" s="104"/>
      <c r="H8" s="104"/>
      <c r="I8" s="104"/>
      <c r="J8" s="104"/>
      <c r="K8" s="104"/>
      <c r="L8" s="104"/>
    </row>
    <row r="9" spans="1:12" ht="14.25">
      <c r="A9" s="36"/>
      <c r="B9" s="36"/>
      <c r="C9" s="36"/>
      <c r="D9" s="36"/>
      <c r="E9" s="36"/>
      <c r="F9" s="36"/>
      <c r="G9" s="36"/>
      <c r="H9" s="36"/>
      <c r="I9" s="36"/>
      <c r="J9" s="36"/>
      <c r="K9" s="36"/>
      <c r="L9" s="36"/>
    </row>
    <row r="10" spans="1:12" ht="14.25">
      <c r="A10" s="104" t="s">
        <v>4</v>
      </c>
      <c r="B10" s="104"/>
      <c r="C10" s="104"/>
      <c r="D10" s="104"/>
      <c r="E10" s="104"/>
      <c r="F10" s="104"/>
      <c r="G10" s="104"/>
      <c r="H10" s="104"/>
      <c r="I10" s="104"/>
      <c r="J10" s="104"/>
      <c r="K10" s="104"/>
      <c r="L10" s="104"/>
    </row>
    <row r="11" spans="1:12" ht="14.25">
      <c r="A11" s="35"/>
      <c r="B11" s="35"/>
      <c r="C11" s="35"/>
      <c r="D11" s="35"/>
      <c r="E11" s="35"/>
      <c r="F11" s="35"/>
      <c r="G11" s="35"/>
      <c r="H11" s="35"/>
      <c r="I11" s="35"/>
      <c r="J11" s="35"/>
      <c r="K11" s="35"/>
      <c r="L11" s="35"/>
    </row>
    <row r="12" spans="1:12" ht="14.25">
      <c r="A12" s="104" t="s">
        <v>10</v>
      </c>
      <c r="B12" s="104"/>
      <c r="C12" s="104"/>
      <c r="D12" s="104"/>
      <c r="E12" s="104"/>
      <c r="F12" s="104"/>
      <c r="G12" s="104"/>
      <c r="H12" s="104"/>
      <c r="I12" s="104"/>
      <c r="J12" s="104"/>
      <c r="K12" s="104"/>
      <c r="L12" s="104"/>
    </row>
    <row r="13" spans="1:12" ht="14.25">
      <c r="A13" s="104" t="s">
        <v>11</v>
      </c>
      <c r="B13" s="104"/>
      <c r="C13" s="104"/>
      <c r="D13" s="104"/>
      <c r="E13" s="104"/>
      <c r="F13" s="104"/>
      <c r="G13" s="104"/>
      <c r="H13" s="104"/>
      <c r="I13" s="104"/>
      <c r="J13" s="104"/>
      <c r="K13" s="104"/>
      <c r="L13" s="104"/>
    </row>
    <row r="14" spans="1:12" ht="14.25">
      <c r="A14" s="104" t="s">
        <v>12</v>
      </c>
      <c r="B14" s="104"/>
      <c r="C14" s="104"/>
      <c r="D14" s="104"/>
      <c r="E14" s="104"/>
      <c r="F14" s="104"/>
      <c r="G14" s="104"/>
      <c r="H14" s="104"/>
      <c r="I14" s="104"/>
      <c r="J14" s="104"/>
      <c r="K14" s="104"/>
      <c r="L14" s="104"/>
    </row>
    <row r="15" spans="1:12" ht="14.25">
      <c r="A15" s="104" t="s">
        <v>13</v>
      </c>
      <c r="B15" s="104"/>
      <c r="C15" s="104"/>
      <c r="D15" s="104"/>
      <c r="E15" s="104"/>
      <c r="F15" s="104"/>
      <c r="G15" s="104"/>
      <c r="H15" s="104"/>
      <c r="I15" s="104"/>
      <c r="J15" s="104"/>
      <c r="K15" s="104"/>
      <c r="L15" s="104"/>
    </row>
    <row r="16" spans="1:12" ht="14.25">
      <c r="A16" s="104" t="s">
        <v>14</v>
      </c>
      <c r="B16" s="104"/>
      <c r="C16" s="104"/>
      <c r="D16" s="104"/>
      <c r="E16" s="104"/>
      <c r="F16" s="104"/>
      <c r="G16" s="104"/>
      <c r="H16" s="104"/>
      <c r="I16" s="104"/>
      <c r="J16" s="104"/>
      <c r="K16" s="104"/>
      <c r="L16" s="104"/>
    </row>
    <row r="17" spans="1:12" ht="14.25">
      <c r="A17" s="35"/>
      <c r="B17" s="35"/>
      <c r="C17" s="35"/>
      <c r="D17" s="35"/>
      <c r="E17" s="35"/>
      <c r="F17" s="35"/>
      <c r="G17" s="35"/>
      <c r="H17" s="35"/>
      <c r="I17" s="35"/>
      <c r="J17" s="35"/>
      <c r="K17" s="35"/>
      <c r="L17" s="35"/>
    </row>
    <row r="18" spans="1:12" ht="28.5" customHeight="1">
      <c r="A18" s="104" t="s">
        <v>5</v>
      </c>
      <c r="B18" s="104"/>
      <c r="C18" s="104"/>
      <c r="D18" s="104"/>
      <c r="E18" s="104"/>
      <c r="F18" s="104"/>
      <c r="G18" s="104"/>
      <c r="H18" s="104"/>
      <c r="I18" s="104"/>
      <c r="J18" s="104"/>
      <c r="K18" s="104"/>
      <c r="L18" s="104"/>
    </row>
    <row r="19" spans="1:12" ht="14.25">
      <c r="A19" s="36"/>
      <c r="B19" s="36"/>
      <c r="C19" s="36"/>
      <c r="D19" s="36"/>
      <c r="E19" s="36"/>
      <c r="F19" s="36"/>
      <c r="G19" s="36"/>
      <c r="H19" s="36"/>
      <c r="I19" s="36"/>
      <c r="J19" s="36"/>
      <c r="K19" s="36"/>
      <c r="L19" s="36"/>
    </row>
    <row r="20" spans="1:12" ht="50.25" customHeight="1">
      <c r="A20" s="104" t="s">
        <v>217</v>
      </c>
      <c r="B20" s="104"/>
      <c r="C20" s="104"/>
      <c r="D20" s="104"/>
      <c r="E20" s="104"/>
      <c r="F20" s="104"/>
      <c r="G20" s="104"/>
      <c r="H20" s="104"/>
      <c r="I20" s="104"/>
      <c r="J20" s="104"/>
      <c r="K20" s="104"/>
      <c r="L20" s="104"/>
    </row>
    <row r="21" spans="1:12" ht="14.25">
      <c r="A21" s="35"/>
      <c r="B21" s="35"/>
      <c r="C21" s="35"/>
      <c r="D21" s="35"/>
      <c r="E21" s="35"/>
      <c r="F21" s="35"/>
      <c r="G21" s="35"/>
      <c r="H21" s="35"/>
      <c r="I21" s="35"/>
      <c r="J21" s="35"/>
      <c r="K21" s="35"/>
      <c r="L21" s="35"/>
    </row>
    <row r="22" spans="1:12" ht="14.25">
      <c r="A22" s="104" t="s">
        <v>15</v>
      </c>
      <c r="B22" s="104"/>
      <c r="C22" s="104"/>
      <c r="D22" s="104"/>
      <c r="E22" s="104"/>
      <c r="F22" s="104"/>
      <c r="G22" s="104"/>
      <c r="H22" s="104"/>
      <c r="I22" s="104"/>
      <c r="J22" s="104"/>
      <c r="K22" s="104"/>
      <c r="L22" s="104"/>
    </row>
    <row r="23" spans="1:12" ht="14.25">
      <c r="A23" s="104" t="s">
        <v>16</v>
      </c>
      <c r="B23" s="104"/>
      <c r="C23" s="104"/>
      <c r="D23" s="104"/>
      <c r="E23" s="104"/>
      <c r="F23" s="104"/>
      <c r="G23" s="104"/>
      <c r="H23" s="104"/>
      <c r="I23" s="104"/>
      <c r="J23" s="104"/>
      <c r="K23" s="104"/>
      <c r="L23" s="104"/>
    </row>
    <row r="24" spans="1:12" ht="30.75" customHeight="1">
      <c r="A24" s="104" t="s">
        <v>204</v>
      </c>
      <c r="B24" s="104"/>
      <c r="C24" s="104"/>
      <c r="D24" s="104"/>
      <c r="E24" s="104"/>
      <c r="F24" s="104"/>
      <c r="G24" s="104"/>
      <c r="H24" s="104"/>
      <c r="I24" s="104"/>
      <c r="J24" s="104"/>
      <c r="K24" s="104"/>
      <c r="L24" s="104"/>
    </row>
    <row r="25" spans="1:12" ht="14.25">
      <c r="A25" s="104" t="s">
        <v>17</v>
      </c>
      <c r="B25" s="104"/>
      <c r="C25" s="104"/>
      <c r="D25" s="104"/>
      <c r="E25" s="104"/>
      <c r="F25" s="104"/>
      <c r="G25" s="104"/>
      <c r="H25" s="104"/>
      <c r="I25" s="104"/>
      <c r="J25" s="104"/>
      <c r="K25" s="104"/>
      <c r="L25" s="104"/>
    </row>
    <row r="26" spans="1:12" ht="14.25">
      <c r="A26" s="104" t="s">
        <v>18</v>
      </c>
      <c r="B26" s="104"/>
      <c r="C26" s="104"/>
      <c r="D26" s="104"/>
      <c r="E26" s="104"/>
      <c r="F26" s="104"/>
      <c r="G26" s="104"/>
      <c r="H26" s="104"/>
      <c r="I26" s="104"/>
      <c r="J26" s="104"/>
      <c r="K26" s="104"/>
      <c r="L26" s="104"/>
    </row>
    <row r="27" spans="1:12" ht="14.25">
      <c r="A27" s="36"/>
      <c r="B27" s="36"/>
      <c r="C27" s="36"/>
      <c r="D27" s="36"/>
      <c r="E27" s="36"/>
      <c r="F27" s="36"/>
      <c r="G27" s="36"/>
      <c r="H27" s="36"/>
      <c r="I27" s="36"/>
      <c r="J27" s="36"/>
      <c r="K27" s="36"/>
      <c r="L27" s="36"/>
    </row>
    <row r="28" spans="1:12" ht="30.75" customHeight="1">
      <c r="A28" s="104" t="s">
        <v>6</v>
      </c>
      <c r="B28" s="104"/>
      <c r="C28" s="104"/>
      <c r="D28" s="104"/>
      <c r="E28" s="104"/>
      <c r="F28" s="104"/>
      <c r="G28" s="104"/>
      <c r="H28" s="104"/>
      <c r="I28" s="104"/>
      <c r="J28" s="104"/>
      <c r="K28" s="104"/>
      <c r="L28" s="104"/>
    </row>
    <row r="29" spans="1:12" ht="14.25">
      <c r="A29" s="35"/>
      <c r="B29" s="35"/>
      <c r="C29" s="35"/>
      <c r="D29" s="35"/>
      <c r="E29" s="35"/>
      <c r="F29" s="35"/>
      <c r="G29" s="35"/>
      <c r="H29" s="35"/>
      <c r="I29" s="35"/>
      <c r="J29" s="35"/>
      <c r="K29" s="35"/>
      <c r="L29" s="35"/>
    </row>
    <row r="30" spans="1:12" ht="30" customHeight="1">
      <c r="A30" s="104" t="s">
        <v>19</v>
      </c>
      <c r="B30" s="104"/>
      <c r="C30" s="104"/>
      <c r="D30" s="104"/>
      <c r="E30" s="104"/>
      <c r="F30" s="104"/>
      <c r="G30" s="104"/>
      <c r="H30" s="104"/>
      <c r="I30" s="104"/>
      <c r="J30" s="104"/>
      <c r="K30" s="104"/>
      <c r="L30" s="104"/>
    </row>
    <row r="31" spans="1:12" ht="33.75" customHeight="1">
      <c r="A31" s="104" t="s">
        <v>20</v>
      </c>
      <c r="B31" s="104"/>
      <c r="C31" s="104"/>
      <c r="D31" s="104"/>
      <c r="E31" s="104"/>
      <c r="F31" s="104"/>
      <c r="G31" s="104"/>
      <c r="H31" s="104"/>
      <c r="I31" s="104"/>
      <c r="J31" s="104"/>
      <c r="K31" s="104"/>
      <c r="L31" s="104"/>
    </row>
    <row r="32" spans="1:12" ht="62.25" customHeight="1">
      <c r="A32" s="104" t="s">
        <v>205</v>
      </c>
      <c r="B32" s="104"/>
      <c r="C32" s="104"/>
      <c r="D32" s="104"/>
      <c r="E32" s="104"/>
      <c r="F32" s="104"/>
      <c r="G32" s="104"/>
      <c r="H32" s="104"/>
      <c r="I32" s="104"/>
      <c r="J32" s="104"/>
      <c r="K32" s="104"/>
      <c r="L32" s="104"/>
    </row>
    <row r="33" spans="1:12" ht="63" customHeight="1">
      <c r="A33" s="104" t="s">
        <v>21</v>
      </c>
      <c r="B33" s="104"/>
      <c r="C33" s="104"/>
      <c r="D33" s="104"/>
      <c r="E33" s="104"/>
      <c r="F33" s="104"/>
      <c r="G33" s="104"/>
      <c r="H33" s="104"/>
      <c r="I33" s="104"/>
      <c r="J33" s="104"/>
      <c r="K33" s="104"/>
      <c r="L33" s="104"/>
    </row>
    <row r="34" spans="1:12" ht="14.25">
      <c r="A34" s="39"/>
      <c r="B34" s="39"/>
      <c r="C34" s="39"/>
      <c r="D34" s="39"/>
      <c r="E34" s="39"/>
      <c r="F34" s="39"/>
      <c r="G34" s="39"/>
      <c r="H34" s="39"/>
      <c r="I34" s="39"/>
      <c r="J34" s="39"/>
      <c r="K34" s="39"/>
      <c r="L34" s="39"/>
    </row>
    <row r="35" spans="1:12" ht="14.25">
      <c r="A35" s="39"/>
      <c r="B35" s="39"/>
      <c r="C35" s="39"/>
      <c r="D35" s="39"/>
      <c r="E35" s="39"/>
      <c r="F35" s="39"/>
      <c r="G35" s="39"/>
      <c r="H35" s="39"/>
      <c r="I35" s="39"/>
      <c r="J35" s="39"/>
      <c r="K35" s="39"/>
      <c r="L35" s="39"/>
    </row>
    <row r="36" spans="1:12" ht="14.25">
      <c r="A36" s="39"/>
      <c r="B36" s="39"/>
      <c r="C36" s="39"/>
      <c r="D36" s="39"/>
      <c r="E36" s="39"/>
      <c r="F36" s="39"/>
      <c r="G36" s="39"/>
      <c r="H36" s="39"/>
      <c r="I36" s="39"/>
      <c r="J36" s="39"/>
      <c r="K36" s="39"/>
      <c r="L36" s="39"/>
    </row>
    <row r="37" spans="1:12" ht="14.25">
      <c r="A37" s="39"/>
      <c r="B37" s="39"/>
      <c r="C37" s="39"/>
      <c r="D37" s="39"/>
      <c r="E37" s="39"/>
      <c r="F37" s="39"/>
      <c r="G37" s="39"/>
      <c r="H37" s="39"/>
      <c r="I37" s="39"/>
      <c r="J37" s="39"/>
      <c r="K37" s="39"/>
      <c r="L37" s="39"/>
    </row>
    <row r="38" spans="1:12" ht="14.25">
      <c r="A38" s="39"/>
      <c r="B38" s="39"/>
      <c r="C38" s="39"/>
      <c r="D38" s="39"/>
      <c r="E38" s="39"/>
      <c r="F38" s="39"/>
      <c r="G38" s="39"/>
      <c r="H38" s="39"/>
      <c r="I38" s="39"/>
      <c r="J38" s="39"/>
      <c r="K38" s="39"/>
      <c r="L38" s="39"/>
    </row>
    <row r="39" spans="1:12" ht="14.25">
      <c r="A39" s="39"/>
      <c r="B39" s="39"/>
      <c r="C39" s="39"/>
      <c r="D39" s="39"/>
      <c r="E39" s="39"/>
      <c r="F39" s="39"/>
      <c r="G39" s="39"/>
      <c r="H39" s="39"/>
      <c r="I39" s="39"/>
      <c r="J39" s="39"/>
      <c r="K39" s="39"/>
      <c r="L39" s="39"/>
    </row>
    <row r="40" spans="1:12" ht="14.25">
      <c r="A40" s="39"/>
      <c r="B40" s="39"/>
      <c r="C40" s="39"/>
      <c r="D40" s="39"/>
      <c r="E40" s="39"/>
      <c r="F40" s="39"/>
      <c r="G40" s="39"/>
      <c r="H40" s="39"/>
      <c r="I40" s="39"/>
      <c r="J40" s="39"/>
      <c r="K40" s="39"/>
      <c r="L40" s="39"/>
    </row>
    <row r="41" spans="1:12" ht="14.25">
      <c r="A41" s="39"/>
      <c r="B41" s="39"/>
      <c r="C41" s="39"/>
      <c r="D41" s="39"/>
      <c r="E41" s="39"/>
      <c r="F41" s="39"/>
      <c r="G41" s="39"/>
      <c r="H41" s="39"/>
      <c r="I41" s="39"/>
      <c r="J41" s="39"/>
      <c r="K41" s="39"/>
      <c r="L41" s="39"/>
    </row>
    <row r="42" spans="1:12" ht="14.25">
      <c r="A42" s="39"/>
      <c r="B42" s="39"/>
      <c r="C42" s="39"/>
      <c r="D42" s="39"/>
      <c r="E42" s="39"/>
      <c r="F42" s="39"/>
      <c r="G42" s="39"/>
      <c r="H42" s="39"/>
      <c r="I42" s="39"/>
      <c r="J42" s="39"/>
      <c r="K42" s="39"/>
      <c r="L42" s="39"/>
    </row>
    <row r="43" spans="1:12" ht="14.25">
      <c r="A43" s="39"/>
      <c r="B43" s="39"/>
      <c r="C43" s="39"/>
      <c r="D43" s="39"/>
      <c r="E43" s="39"/>
      <c r="F43" s="39"/>
      <c r="G43" s="39"/>
      <c r="H43" s="39"/>
      <c r="I43" s="39"/>
      <c r="J43" s="39"/>
      <c r="K43" s="39"/>
      <c r="L43" s="39"/>
    </row>
    <row r="44" spans="1:12" ht="14.25">
      <c r="A44" s="39"/>
      <c r="B44" s="39"/>
      <c r="C44" s="39"/>
      <c r="D44" s="39"/>
      <c r="E44" s="39"/>
      <c r="F44" s="39"/>
      <c r="G44" s="39"/>
      <c r="H44" s="39"/>
      <c r="I44" s="39"/>
      <c r="J44" s="39"/>
      <c r="K44" s="39"/>
      <c r="L44" s="39"/>
    </row>
    <row r="45" spans="1:12" ht="14.25">
      <c r="A45" s="39"/>
      <c r="B45" s="39"/>
      <c r="C45" s="39"/>
      <c r="D45" s="39"/>
      <c r="E45" s="39"/>
      <c r="F45" s="39"/>
      <c r="G45" s="39"/>
      <c r="H45" s="39"/>
      <c r="I45" s="39"/>
      <c r="J45" s="39"/>
      <c r="K45" s="39"/>
      <c r="L45" s="39"/>
    </row>
  </sheetData>
  <mergeCells count="20">
    <mergeCell ref="A32:L32"/>
    <mergeCell ref="A33:L33"/>
    <mergeCell ref="A24:L24"/>
    <mergeCell ref="A25:L25"/>
    <mergeCell ref="A26:L26"/>
    <mergeCell ref="A28:L28"/>
    <mergeCell ref="A31:L31"/>
    <mergeCell ref="A18:L18"/>
    <mergeCell ref="A20:L20"/>
    <mergeCell ref="A22:L22"/>
    <mergeCell ref="A23:L23"/>
    <mergeCell ref="A30:L30"/>
    <mergeCell ref="A14:L14"/>
    <mergeCell ref="A15:L15"/>
    <mergeCell ref="A16:L16"/>
    <mergeCell ref="H1:I1"/>
    <mergeCell ref="A5:L8"/>
    <mergeCell ref="A10:L10"/>
    <mergeCell ref="A12:L12"/>
    <mergeCell ref="A13:L13"/>
  </mergeCells>
  <phoneticPr fontId="12" type="noConversion"/>
  <pageMargins left="0.43" right="0.43" top="0.54" bottom="0.57999999999999996" header="0.3" footer="0.33"/>
  <pageSetup scale="99" orientation="portrait" horizontalDpi="200" verticalDpi="200" r:id="rId1"/>
  <headerFooter alignWithMargins="0">
    <oddFooter>&amp;RPage &amp;P of &amp;N
PT101 Form (&amp;F)
Version May 2009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2"/>
  <sheetViews>
    <sheetView zoomScaleNormal="100" zoomScaleSheetLayoutView="100" workbookViewId="0">
      <selection activeCell="E1" sqref="E1"/>
    </sheetView>
  </sheetViews>
  <sheetFormatPr defaultColWidth="9.140625" defaultRowHeight="12"/>
  <cols>
    <col min="1" max="3" width="9.140625" style="31"/>
    <col min="4" max="4" width="4.140625" style="31" customWidth="1"/>
    <col min="5" max="6" width="9.140625" style="31"/>
    <col min="7" max="7" width="14.5703125" style="31" customWidth="1"/>
    <col min="8" max="8" width="11.28515625" style="31" bestFit="1" customWidth="1"/>
    <col min="9" max="9" width="6.5703125" style="31" customWidth="1"/>
    <col min="10" max="10" width="2.85546875" style="31" customWidth="1"/>
    <col min="11" max="12" width="9.140625" style="31"/>
    <col min="13" max="13" width="5.140625" style="31" customWidth="1"/>
    <col min="14" max="16384" width="9.140625" style="31"/>
  </cols>
  <sheetData>
    <row r="1" spans="1:13" ht="18.75" customHeight="1"/>
    <row r="2" spans="1:13" ht="15.75">
      <c r="A2" s="32" t="s">
        <v>70</v>
      </c>
      <c r="B2" s="32" t="s">
        <v>71</v>
      </c>
      <c r="C2" s="33"/>
      <c r="D2" s="33"/>
      <c r="E2" s="33"/>
    </row>
    <row r="3" spans="1:13" ht="15.75" customHeight="1">
      <c r="A3" s="34"/>
    </row>
    <row r="4" spans="1:13" ht="12" customHeight="1">
      <c r="A4" s="104" t="s">
        <v>200</v>
      </c>
      <c r="B4" s="104"/>
      <c r="C4" s="104"/>
      <c r="D4" s="104"/>
      <c r="E4" s="104"/>
      <c r="F4" s="104"/>
      <c r="G4" s="104"/>
      <c r="H4" s="104"/>
      <c r="I4" s="104"/>
      <c r="J4" s="104"/>
      <c r="K4" s="104"/>
      <c r="L4" s="104"/>
      <c r="M4" s="104"/>
    </row>
    <row r="5" spans="1:13" ht="12" customHeight="1">
      <c r="A5" s="104"/>
      <c r="B5" s="104"/>
      <c r="C5" s="104"/>
      <c r="D5" s="104"/>
      <c r="E5" s="104"/>
      <c r="F5" s="104"/>
      <c r="G5" s="104"/>
      <c r="H5" s="104"/>
      <c r="I5" s="104"/>
      <c r="J5" s="104"/>
      <c r="K5" s="104"/>
      <c r="L5" s="104"/>
      <c r="M5" s="104"/>
    </row>
    <row r="6" spans="1:13" ht="36" customHeight="1">
      <c r="A6" s="104"/>
      <c r="B6" s="104"/>
      <c r="C6" s="104"/>
      <c r="D6" s="104"/>
      <c r="E6" s="104"/>
      <c r="F6" s="104"/>
      <c r="G6" s="104"/>
      <c r="H6" s="104"/>
      <c r="I6" s="104"/>
      <c r="J6" s="104"/>
      <c r="K6" s="104"/>
      <c r="L6" s="104"/>
      <c r="M6" s="104"/>
    </row>
    <row r="7" spans="1:13" ht="14.25" customHeight="1">
      <c r="A7" s="104"/>
      <c r="B7" s="104"/>
      <c r="C7" s="104"/>
      <c r="D7" s="104"/>
      <c r="E7" s="104"/>
      <c r="F7" s="104"/>
      <c r="G7" s="104"/>
      <c r="H7" s="104"/>
      <c r="I7" s="104"/>
      <c r="J7" s="104"/>
      <c r="K7" s="104"/>
      <c r="L7" s="104"/>
      <c r="M7" s="104"/>
    </row>
    <row r="8" spans="1:13" ht="11.25" customHeight="1">
      <c r="A8" s="36"/>
      <c r="B8" s="36"/>
      <c r="C8" s="36"/>
      <c r="D8" s="36"/>
      <c r="E8" s="36"/>
      <c r="F8" s="36"/>
      <c r="G8" s="36"/>
      <c r="H8" s="36"/>
      <c r="I8" s="36"/>
      <c r="J8" s="36"/>
      <c r="K8" s="36"/>
      <c r="L8" s="36"/>
    </row>
    <row r="9" spans="1:13" ht="12" customHeight="1">
      <c r="A9" s="104" t="s">
        <v>72</v>
      </c>
      <c r="B9" s="104"/>
      <c r="C9" s="104"/>
      <c r="D9" s="104"/>
      <c r="E9" s="104"/>
      <c r="F9" s="104"/>
      <c r="G9" s="104"/>
      <c r="H9" s="104"/>
      <c r="I9" s="104"/>
      <c r="J9" s="104"/>
      <c r="K9" s="104"/>
      <c r="L9" s="104"/>
      <c r="M9" s="104"/>
    </row>
    <row r="10" spans="1:13" ht="12" customHeight="1">
      <c r="A10" s="104"/>
      <c r="B10" s="104"/>
      <c r="C10" s="104"/>
      <c r="D10" s="104"/>
      <c r="E10" s="104"/>
      <c r="F10" s="104"/>
      <c r="G10" s="104"/>
      <c r="H10" s="104"/>
      <c r="I10" s="104"/>
      <c r="J10" s="104"/>
      <c r="K10" s="104"/>
      <c r="L10" s="104"/>
      <c r="M10" s="104"/>
    </row>
    <row r="11" spans="1:13" ht="12" customHeight="1">
      <c r="A11" s="104"/>
      <c r="B11" s="104"/>
      <c r="C11" s="104"/>
      <c r="D11" s="104"/>
      <c r="E11" s="104"/>
      <c r="F11" s="104"/>
      <c r="G11" s="104"/>
      <c r="H11" s="104"/>
      <c r="I11" s="104"/>
      <c r="J11" s="104"/>
      <c r="K11" s="104"/>
      <c r="L11" s="104"/>
      <c r="M11" s="104"/>
    </row>
    <row r="12" spans="1:13" ht="24" customHeight="1">
      <c r="A12" s="104"/>
      <c r="B12" s="104"/>
      <c r="C12" s="104"/>
      <c r="D12" s="104"/>
      <c r="E12" s="104"/>
      <c r="F12" s="104"/>
      <c r="G12" s="104"/>
      <c r="H12" s="104"/>
      <c r="I12" s="104"/>
      <c r="J12" s="104"/>
      <c r="K12" s="104"/>
      <c r="L12" s="104"/>
      <c r="M12" s="104"/>
    </row>
    <row r="13" spans="1:13" ht="14.25">
      <c r="A13" s="35"/>
      <c r="B13" s="35"/>
      <c r="C13" s="35"/>
      <c r="D13" s="35"/>
      <c r="E13" s="35"/>
      <c r="F13" s="35"/>
      <c r="G13" s="35"/>
      <c r="H13" s="35"/>
      <c r="I13" s="35"/>
      <c r="J13" s="35"/>
      <c r="K13" s="35"/>
      <c r="L13" s="35"/>
    </row>
    <row r="14" spans="1:13" ht="15" customHeight="1">
      <c r="A14" s="104" t="s">
        <v>214</v>
      </c>
      <c r="B14" s="104"/>
      <c r="C14" s="104"/>
      <c r="D14" s="104"/>
      <c r="E14" s="104"/>
      <c r="F14" s="104"/>
      <c r="G14" s="104"/>
      <c r="H14" s="104"/>
      <c r="I14" s="104"/>
      <c r="J14" s="104"/>
      <c r="K14" s="104"/>
      <c r="L14" s="104"/>
      <c r="M14" s="104"/>
    </row>
    <row r="15" spans="1:13" ht="13.5" customHeight="1">
      <c r="A15" s="104"/>
      <c r="B15" s="104"/>
      <c r="C15" s="104"/>
      <c r="D15" s="104"/>
      <c r="E15" s="104"/>
      <c r="F15" s="104"/>
      <c r="G15" s="104"/>
      <c r="H15" s="104"/>
      <c r="I15" s="104"/>
      <c r="J15" s="104"/>
      <c r="K15" s="104"/>
      <c r="L15" s="104"/>
      <c r="M15" s="104"/>
    </row>
    <row r="16" spans="1:13" ht="12" customHeight="1">
      <c r="A16" s="36"/>
      <c r="B16" s="36"/>
      <c r="C16" s="36"/>
      <c r="D16" s="36"/>
      <c r="E16" s="36"/>
      <c r="F16" s="36"/>
      <c r="G16" s="36"/>
      <c r="H16" s="36"/>
      <c r="I16" s="36"/>
      <c r="J16" s="36"/>
      <c r="K16" s="36"/>
      <c r="L16" s="36"/>
      <c r="M16" s="36"/>
    </row>
    <row r="17" spans="1:13" ht="14.25">
      <c r="A17" s="35"/>
      <c r="B17" s="35"/>
      <c r="C17" s="35"/>
      <c r="D17" s="35"/>
      <c r="E17" s="35"/>
      <c r="F17" s="35"/>
      <c r="G17" s="35"/>
      <c r="H17" s="35"/>
      <c r="I17" s="35"/>
      <c r="J17" s="35"/>
      <c r="K17" s="35"/>
      <c r="L17" s="35"/>
    </row>
    <row r="18" spans="1:13" ht="15">
      <c r="A18" s="37" t="s">
        <v>158</v>
      </c>
      <c r="B18" s="38"/>
      <c r="C18" s="39"/>
      <c r="D18" s="35"/>
      <c r="E18" s="35"/>
      <c r="F18" s="35"/>
      <c r="G18" s="35"/>
      <c r="H18" s="35"/>
      <c r="I18" s="35"/>
      <c r="J18" s="35"/>
      <c r="K18" s="35"/>
      <c r="L18" s="35"/>
    </row>
    <row r="19" spans="1:13" ht="14.25">
      <c r="A19" s="40" t="s">
        <v>66</v>
      </c>
      <c r="B19" s="38"/>
      <c r="C19" s="39"/>
      <c r="D19" s="35"/>
      <c r="E19" s="35"/>
      <c r="F19" s="35"/>
      <c r="G19" s="35"/>
      <c r="H19" s="35"/>
      <c r="I19" s="35"/>
      <c r="J19" s="35"/>
      <c r="K19" s="35"/>
      <c r="L19" s="35"/>
    </row>
    <row r="20" spans="1:13" ht="14.25">
      <c r="A20" s="112" t="s">
        <v>201</v>
      </c>
      <c r="B20" s="112"/>
      <c r="C20" s="112"/>
      <c r="D20" s="112"/>
      <c r="E20" s="112"/>
      <c r="F20" s="112"/>
      <c r="G20" s="112"/>
      <c r="H20" s="112"/>
      <c r="I20" s="112"/>
      <c r="J20" s="112"/>
      <c r="K20" s="112"/>
      <c r="L20" s="112"/>
      <c r="M20" s="112"/>
    </row>
    <row r="21" spans="1:13" ht="15" customHeight="1">
      <c r="A21" s="113" t="s">
        <v>191</v>
      </c>
      <c r="B21" s="113"/>
      <c r="C21" s="113"/>
      <c r="D21" s="113"/>
      <c r="E21" s="113"/>
      <c r="F21" s="113"/>
      <c r="G21" s="113"/>
      <c r="H21" s="113"/>
      <c r="I21" s="113"/>
      <c r="J21" s="113"/>
      <c r="K21" s="113"/>
      <c r="L21" s="113"/>
      <c r="M21" s="113"/>
    </row>
    <row r="22" spans="1:13" ht="15" customHeight="1">
      <c r="A22" s="104" t="s">
        <v>170</v>
      </c>
      <c r="B22" s="104"/>
      <c r="C22" s="104"/>
      <c r="D22" s="104"/>
      <c r="E22" s="104"/>
      <c r="F22" s="104"/>
      <c r="G22" s="104"/>
      <c r="H22" s="104"/>
      <c r="I22" s="104"/>
      <c r="J22" s="104"/>
      <c r="K22" s="104"/>
      <c r="L22" s="104"/>
      <c r="M22" s="104"/>
    </row>
    <row r="23" spans="1:13" ht="14.25">
      <c r="A23" s="104" t="s">
        <v>202</v>
      </c>
      <c r="B23" s="104"/>
      <c r="C23" s="104"/>
      <c r="D23" s="104"/>
      <c r="E23" s="104"/>
      <c r="F23" s="104"/>
      <c r="G23" s="104"/>
      <c r="H23" s="104"/>
      <c r="I23" s="104"/>
      <c r="J23" s="104"/>
      <c r="K23" s="104"/>
      <c r="L23" s="104"/>
      <c r="M23" s="104"/>
    </row>
    <row r="24" spans="1:13" ht="15">
      <c r="A24" s="43"/>
      <c r="B24" s="43"/>
      <c r="C24" s="43"/>
      <c r="D24" s="43"/>
      <c r="E24" s="43"/>
      <c r="F24" s="43"/>
      <c r="G24" s="36"/>
      <c r="H24" s="36"/>
      <c r="I24" s="36"/>
      <c r="J24" s="36"/>
      <c r="K24" s="36"/>
      <c r="L24" s="36"/>
    </row>
    <row r="25" spans="1:13" ht="15">
      <c r="A25" s="107" t="s">
        <v>203</v>
      </c>
      <c r="B25" s="107"/>
      <c r="C25" s="107"/>
      <c r="D25" s="107"/>
      <c r="E25" s="107"/>
      <c r="F25" s="107"/>
      <c r="G25" s="107"/>
      <c r="H25" s="107"/>
      <c r="I25" s="107"/>
      <c r="J25" s="107"/>
      <c r="K25" s="107"/>
      <c r="L25" s="107"/>
      <c r="M25" s="107"/>
    </row>
    <row r="26" spans="1:13" ht="14.25">
      <c r="A26" s="41"/>
      <c r="B26" s="41"/>
      <c r="C26" s="41"/>
      <c r="D26" s="41"/>
      <c r="E26" s="41"/>
      <c r="F26" s="41"/>
      <c r="G26" s="41"/>
      <c r="H26" s="41"/>
      <c r="I26" s="41"/>
      <c r="J26" s="41"/>
      <c r="K26" s="41"/>
      <c r="L26" s="41"/>
    </row>
    <row r="27" spans="1:13" ht="15">
      <c r="A27" s="107" t="s">
        <v>171</v>
      </c>
      <c r="B27" s="107"/>
      <c r="C27" s="107"/>
      <c r="D27" s="107"/>
      <c r="E27" s="107"/>
      <c r="F27" s="107"/>
      <c r="G27" s="107"/>
      <c r="H27" s="107"/>
      <c r="I27" s="107"/>
      <c r="J27" s="107"/>
      <c r="K27" s="107"/>
      <c r="L27" s="107"/>
      <c r="M27" s="107"/>
    </row>
    <row r="28" spans="1:13" ht="14.25">
      <c r="A28" s="41"/>
      <c r="B28" s="41"/>
      <c r="C28" s="41"/>
      <c r="D28" s="41"/>
      <c r="E28" s="41"/>
      <c r="F28" s="41"/>
      <c r="G28" s="41"/>
      <c r="H28" s="41"/>
      <c r="I28" s="41"/>
      <c r="J28" s="41"/>
      <c r="K28" s="41"/>
      <c r="L28" s="41"/>
    </row>
    <row r="29" spans="1:13" ht="15">
      <c r="A29" s="107" t="s">
        <v>172</v>
      </c>
      <c r="B29" s="107"/>
      <c r="C29" s="107"/>
      <c r="D29" s="107"/>
      <c r="E29" s="107"/>
      <c r="F29" s="107"/>
      <c r="G29" s="107"/>
      <c r="H29" s="107"/>
      <c r="I29" s="107"/>
      <c r="J29" s="107"/>
      <c r="K29" s="107"/>
      <c r="L29" s="107"/>
      <c r="M29" s="107"/>
    </row>
    <row r="30" spans="1:13" ht="14.25">
      <c r="A30" s="41"/>
      <c r="B30" s="41"/>
      <c r="C30" s="41"/>
      <c r="D30" s="41"/>
      <c r="E30" s="41"/>
      <c r="F30" s="41"/>
      <c r="G30" s="41"/>
      <c r="H30" s="41"/>
      <c r="I30" s="41"/>
      <c r="J30" s="41"/>
      <c r="K30" s="41"/>
      <c r="L30" s="41"/>
    </row>
    <row r="31" spans="1:13" ht="15">
      <c r="A31" s="107" t="s">
        <v>173</v>
      </c>
      <c r="B31" s="107"/>
      <c r="C31" s="107"/>
      <c r="D31" s="107"/>
      <c r="E31" s="107"/>
      <c r="F31" s="107"/>
      <c r="G31" s="107"/>
      <c r="H31" s="107"/>
      <c r="I31" s="107"/>
      <c r="J31" s="107"/>
      <c r="K31" s="107"/>
      <c r="L31" s="107"/>
      <c r="M31" s="107"/>
    </row>
    <row r="32" spans="1:13" ht="14.25">
      <c r="A32" s="41"/>
      <c r="B32" s="41"/>
      <c r="C32" s="41"/>
      <c r="D32" s="41"/>
      <c r="E32" s="41"/>
      <c r="F32" s="41"/>
      <c r="G32" s="41"/>
      <c r="H32" s="41"/>
      <c r="I32" s="41"/>
      <c r="J32" s="41"/>
      <c r="K32" s="41"/>
      <c r="L32" s="41"/>
    </row>
    <row r="33" spans="1:13" ht="15">
      <c r="A33" s="107" t="s">
        <v>174</v>
      </c>
      <c r="B33" s="107"/>
      <c r="C33" s="107"/>
      <c r="D33" s="107"/>
      <c r="E33" s="107"/>
      <c r="F33" s="107"/>
      <c r="G33" s="107"/>
      <c r="H33" s="107"/>
      <c r="I33" s="107"/>
      <c r="J33" s="107"/>
      <c r="K33" s="107"/>
      <c r="L33" s="107"/>
      <c r="M33" s="107"/>
    </row>
    <row r="34" spans="1:13" ht="14.25">
      <c r="A34" s="41"/>
      <c r="B34" s="41"/>
      <c r="C34" s="41"/>
      <c r="D34" s="41"/>
      <c r="E34" s="41"/>
      <c r="F34" s="41"/>
      <c r="G34" s="41"/>
      <c r="H34" s="41"/>
      <c r="I34" s="41"/>
      <c r="J34" s="41"/>
      <c r="K34" s="41"/>
      <c r="L34" s="41"/>
    </row>
    <row r="35" spans="1:13" ht="15" customHeight="1">
      <c r="A35" s="113" t="s">
        <v>175</v>
      </c>
      <c r="B35" s="113"/>
      <c r="C35" s="113"/>
      <c r="D35" s="113"/>
      <c r="E35" s="113"/>
      <c r="F35" s="113"/>
      <c r="G35" s="113"/>
      <c r="H35" s="113"/>
      <c r="I35" s="113"/>
      <c r="J35" s="113"/>
      <c r="K35" s="113"/>
      <c r="L35" s="113"/>
      <c r="M35" s="113"/>
    </row>
    <row r="36" spans="1:13" ht="14.25">
      <c r="A36" s="35"/>
      <c r="B36" s="35"/>
      <c r="C36" s="35"/>
      <c r="D36" s="35"/>
      <c r="E36" s="35"/>
      <c r="F36" s="35"/>
      <c r="G36" s="35"/>
      <c r="H36" s="35"/>
      <c r="I36" s="35"/>
      <c r="J36" s="35"/>
      <c r="K36" s="35"/>
      <c r="L36" s="35"/>
    </row>
    <row r="37" spans="1:13" ht="15">
      <c r="A37" s="107" t="s">
        <v>176</v>
      </c>
      <c r="B37" s="107"/>
      <c r="C37" s="107"/>
      <c r="D37" s="107"/>
      <c r="E37" s="107"/>
      <c r="F37" s="107"/>
      <c r="G37" s="107"/>
      <c r="H37" s="107"/>
      <c r="I37" s="107"/>
      <c r="J37" s="107"/>
      <c r="K37" s="107"/>
      <c r="L37" s="107"/>
      <c r="M37" s="107"/>
    </row>
    <row r="38" spans="1:13" ht="14.25">
      <c r="A38" s="40"/>
      <c r="B38" s="40"/>
      <c r="C38" s="40"/>
      <c r="D38" s="40"/>
      <c r="E38" s="40"/>
      <c r="F38" s="40"/>
      <c r="G38" s="40"/>
      <c r="H38" s="40"/>
      <c r="I38" s="40"/>
      <c r="J38" s="40"/>
      <c r="K38" s="40"/>
      <c r="L38" s="40"/>
    </row>
    <row r="39" spans="1:13" ht="14.25" customHeight="1">
      <c r="A39" s="113" t="s">
        <v>177</v>
      </c>
      <c r="B39" s="113"/>
      <c r="C39" s="113"/>
      <c r="D39" s="113"/>
      <c r="E39" s="113"/>
      <c r="F39" s="113"/>
      <c r="G39" s="113"/>
      <c r="H39" s="113"/>
      <c r="I39" s="113"/>
      <c r="J39" s="113"/>
      <c r="K39" s="113"/>
      <c r="L39" s="113"/>
      <c r="M39" s="113"/>
    </row>
    <row r="40" spans="1:13" ht="28.5" customHeight="1" thickBot="1">
      <c r="A40" s="36"/>
      <c r="B40" s="36"/>
      <c r="C40" s="36"/>
      <c r="D40" s="36"/>
      <c r="E40" s="36"/>
      <c r="F40" s="36"/>
      <c r="G40" s="36"/>
      <c r="H40" s="36"/>
      <c r="I40" s="36"/>
      <c r="J40" s="36"/>
      <c r="K40" s="36"/>
      <c r="L40" s="36"/>
    </row>
    <row r="41" spans="1:13" ht="15.75" thickBot="1">
      <c r="A41" s="114" t="s">
        <v>60</v>
      </c>
      <c r="B41" s="107"/>
      <c r="C41" s="107"/>
      <c r="D41" s="107"/>
      <c r="E41" s="115" t="s">
        <v>225</v>
      </c>
      <c r="F41" s="116"/>
      <c r="G41" s="116"/>
      <c r="H41" s="116"/>
      <c r="I41" s="117"/>
      <c r="J41" s="106" t="s">
        <v>55</v>
      </c>
      <c r="K41" s="107"/>
      <c r="L41" s="107"/>
      <c r="M41" s="107"/>
    </row>
    <row r="42" spans="1:13" ht="15.75" thickBot="1">
      <c r="A42" s="107" t="s">
        <v>53</v>
      </c>
      <c r="B42" s="107"/>
      <c r="C42" s="107"/>
      <c r="D42" s="107"/>
      <c r="E42" s="107"/>
      <c r="F42" s="107"/>
      <c r="G42" s="107"/>
      <c r="H42" s="107"/>
      <c r="I42" s="107"/>
      <c r="J42" s="107"/>
      <c r="K42" s="107"/>
      <c r="L42" s="107"/>
      <c r="M42" s="107"/>
    </row>
    <row r="43" spans="1:13" ht="15" thickBot="1">
      <c r="A43" s="44" t="s">
        <v>61</v>
      </c>
      <c r="B43" s="40"/>
      <c r="C43" s="40"/>
      <c r="D43" s="108" t="s">
        <v>220</v>
      </c>
      <c r="E43" s="109"/>
      <c r="F43" s="109"/>
      <c r="G43" s="109"/>
      <c r="H43" s="109"/>
      <c r="I43" s="109"/>
      <c r="J43" s="109"/>
      <c r="K43" s="110"/>
      <c r="L43" s="44"/>
    </row>
    <row r="44" spans="1:13" ht="15" thickBot="1">
      <c r="A44" s="44" t="s">
        <v>62</v>
      </c>
      <c r="B44" s="40"/>
      <c r="C44" s="40"/>
      <c r="D44" s="108" t="s">
        <v>221</v>
      </c>
      <c r="E44" s="109"/>
      <c r="F44" s="109"/>
      <c r="G44" s="109"/>
      <c r="H44" s="109"/>
      <c r="I44" s="109"/>
      <c r="J44" s="109"/>
      <c r="K44" s="110"/>
      <c r="L44" s="44"/>
    </row>
    <row r="45" spans="1:13" ht="15" thickBot="1">
      <c r="A45" s="40" t="s">
        <v>216</v>
      </c>
      <c r="B45" s="40"/>
      <c r="C45" s="40"/>
      <c r="D45" s="111" t="str">
        <f>IF(E41="", "", E41)</f>
        <v>Triangle Wastewater Treatment Plant</v>
      </c>
      <c r="E45" s="111"/>
      <c r="F45" s="111"/>
      <c r="G45" s="111"/>
      <c r="H45" s="111"/>
      <c r="I45" s="111"/>
      <c r="J45" s="111"/>
      <c r="K45" s="111"/>
      <c r="L45" s="44"/>
    </row>
    <row r="46" spans="1:13" ht="15" thickBot="1">
      <c r="A46" s="44" t="s">
        <v>63</v>
      </c>
      <c r="B46" s="40"/>
      <c r="C46" s="40"/>
      <c r="D46" s="108" t="s">
        <v>222</v>
      </c>
      <c r="E46" s="109"/>
      <c r="F46" s="109"/>
      <c r="G46" s="109"/>
      <c r="H46" s="109"/>
      <c r="I46" s="109"/>
      <c r="J46" s="109"/>
      <c r="K46" s="110"/>
      <c r="L46" s="44"/>
    </row>
    <row r="47" spans="1:13" ht="15" thickBot="1">
      <c r="A47" s="44" t="s">
        <v>64</v>
      </c>
      <c r="B47" s="40"/>
      <c r="C47" s="40"/>
      <c r="D47" s="108" t="s">
        <v>223</v>
      </c>
      <c r="E47" s="109"/>
      <c r="F47" s="109"/>
      <c r="G47" s="109"/>
      <c r="H47" s="109"/>
      <c r="I47" s="109"/>
      <c r="J47" s="109"/>
      <c r="K47" s="110"/>
      <c r="L47" s="44"/>
    </row>
    <row r="48" spans="1:13" ht="15" thickBot="1">
      <c r="A48" s="44" t="s">
        <v>65</v>
      </c>
      <c r="B48" s="40"/>
      <c r="C48" s="40"/>
      <c r="D48" s="108" t="s">
        <v>224</v>
      </c>
      <c r="E48" s="109"/>
      <c r="F48" s="109"/>
      <c r="G48" s="109"/>
      <c r="H48" s="109"/>
      <c r="I48" s="109"/>
      <c r="J48" s="109"/>
      <c r="K48" s="110"/>
      <c r="L48" s="44"/>
    </row>
    <row r="49" spans="1:19" ht="14.25">
      <c r="A49" s="44"/>
      <c r="B49" s="40"/>
      <c r="C49" s="40"/>
      <c r="D49" s="45"/>
      <c r="E49" s="45"/>
      <c r="F49" s="45"/>
      <c r="G49" s="45"/>
      <c r="H49" s="45"/>
      <c r="I49" s="45"/>
      <c r="J49" s="45"/>
      <c r="K49" s="45"/>
      <c r="L49" s="44"/>
    </row>
    <row r="50" spans="1:19" ht="15.75" thickBot="1">
      <c r="A50" s="107" t="s">
        <v>54</v>
      </c>
      <c r="B50" s="107"/>
      <c r="C50" s="107"/>
      <c r="D50" s="107"/>
      <c r="E50" s="107"/>
      <c r="F50" s="107"/>
      <c r="G50" s="107"/>
      <c r="H50" s="107"/>
      <c r="I50" s="107"/>
      <c r="J50" s="107"/>
      <c r="K50" s="107"/>
      <c r="L50" s="107"/>
    </row>
    <row r="51" spans="1:19" ht="15.75" thickBot="1">
      <c r="A51" s="40" t="s">
        <v>56</v>
      </c>
      <c r="B51" s="40"/>
      <c r="C51" s="40"/>
      <c r="D51" s="40"/>
      <c r="E51" s="40"/>
      <c r="F51" s="40"/>
      <c r="G51" s="108"/>
      <c r="H51" s="109"/>
      <c r="I51" s="109"/>
      <c r="J51" s="109"/>
      <c r="K51" s="110"/>
      <c r="L51" s="40"/>
      <c r="O51" s="37"/>
      <c r="P51" s="37"/>
      <c r="Q51" s="37"/>
      <c r="R51" s="37"/>
      <c r="S51" s="37"/>
    </row>
    <row r="52" spans="1:19" ht="15" thickBot="1">
      <c r="A52" s="40" t="s">
        <v>59</v>
      </c>
      <c r="B52" s="40"/>
      <c r="C52" s="40"/>
      <c r="D52" s="40"/>
      <c r="E52" s="40"/>
      <c r="F52" s="40"/>
      <c r="G52" s="40"/>
      <c r="H52" s="108"/>
      <c r="I52" s="109"/>
      <c r="J52" s="109"/>
      <c r="K52" s="110"/>
      <c r="L52" s="40"/>
    </row>
    <row r="53" spans="1:19" ht="15" thickBot="1">
      <c r="A53" s="41" t="s">
        <v>69</v>
      </c>
      <c r="B53" s="40"/>
      <c r="C53" s="40"/>
      <c r="D53" s="40"/>
      <c r="E53" s="40"/>
      <c r="F53" s="40"/>
      <c r="G53" s="40"/>
      <c r="H53" s="21"/>
      <c r="I53" s="22"/>
      <c r="J53" s="30" t="s">
        <v>190</v>
      </c>
      <c r="K53" s="23"/>
      <c r="L53" s="40"/>
    </row>
    <row r="54" spans="1:19" ht="15" thickBot="1">
      <c r="A54" s="41"/>
      <c r="B54" s="40"/>
      <c r="C54" s="40"/>
      <c r="D54" s="40"/>
      <c r="E54" s="40"/>
      <c r="F54" s="40"/>
      <c r="G54" s="46"/>
      <c r="H54" s="47"/>
      <c r="I54" s="46"/>
      <c r="J54" s="46"/>
      <c r="K54" s="46"/>
      <c r="L54" s="40"/>
    </row>
    <row r="55" spans="1:19" ht="15" thickBot="1">
      <c r="A55" s="40" t="s">
        <v>165</v>
      </c>
      <c r="B55" s="40"/>
      <c r="C55" s="40"/>
      <c r="D55" s="40"/>
      <c r="E55" s="40"/>
      <c r="F55" s="40"/>
      <c r="G55" s="40"/>
      <c r="H55" s="24"/>
      <c r="I55" s="38" t="s">
        <v>57</v>
      </c>
      <c r="J55" s="48" t="s">
        <v>155</v>
      </c>
      <c r="K55" s="48" t="s">
        <v>58</v>
      </c>
      <c r="L55" s="40"/>
    </row>
    <row r="56" spans="1:19" ht="15" thickBot="1">
      <c r="A56" s="40" t="s">
        <v>166</v>
      </c>
      <c r="B56" s="40"/>
      <c r="C56" s="40"/>
      <c r="D56" s="40"/>
      <c r="E56" s="40"/>
      <c r="F56" s="40"/>
      <c r="G56" s="40"/>
      <c r="H56" s="25"/>
      <c r="I56" s="38" t="s">
        <v>57</v>
      </c>
      <c r="J56" s="48" t="s">
        <v>155</v>
      </c>
      <c r="K56" s="48" t="s">
        <v>58</v>
      </c>
      <c r="L56" s="40"/>
    </row>
    <row r="57" spans="1:19" ht="15" thickBot="1">
      <c r="A57" s="40" t="s">
        <v>67</v>
      </c>
      <c r="B57" s="40"/>
      <c r="C57" s="40"/>
      <c r="D57" s="40"/>
      <c r="E57" s="40"/>
      <c r="F57" s="40"/>
      <c r="G57" s="40"/>
      <c r="H57" s="25"/>
      <c r="I57" s="38" t="s">
        <v>57</v>
      </c>
      <c r="J57" s="48" t="s">
        <v>155</v>
      </c>
      <c r="K57" s="48" t="s">
        <v>58</v>
      </c>
      <c r="L57" s="40"/>
    </row>
    <row r="58" spans="1:19" ht="15" thickBot="1">
      <c r="A58" s="39" t="s">
        <v>68</v>
      </c>
      <c r="B58" s="42"/>
      <c r="C58" s="42"/>
      <c r="D58" s="42"/>
      <c r="E58" s="42"/>
      <c r="F58" s="39"/>
      <c r="G58" s="39"/>
      <c r="H58" s="26"/>
      <c r="I58" s="38" t="s">
        <v>57</v>
      </c>
      <c r="J58" s="48" t="s">
        <v>155</v>
      </c>
      <c r="K58" s="48" t="s">
        <v>58</v>
      </c>
      <c r="L58" s="39"/>
    </row>
    <row r="59" spans="1:19" ht="14.25">
      <c r="A59" s="39"/>
      <c r="B59" s="39"/>
      <c r="C59" s="39"/>
      <c r="D59" s="39"/>
      <c r="E59" s="39"/>
      <c r="F59" s="39"/>
      <c r="G59" s="39"/>
      <c r="H59" s="39"/>
      <c r="I59" s="39"/>
      <c r="J59" s="39"/>
      <c r="K59" s="39"/>
      <c r="L59" s="39"/>
    </row>
    <row r="60" spans="1:19" ht="15.75" thickBot="1">
      <c r="A60" s="107" t="s">
        <v>0</v>
      </c>
      <c r="B60" s="107"/>
      <c r="C60" s="107"/>
      <c r="D60" s="107"/>
      <c r="E60" s="107"/>
      <c r="F60" s="107"/>
      <c r="G60" s="107"/>
      <c r="H60" s="107"/>
      <c r="I60" s="107"/>
      <c r="J60" s="107"/>
      <c r="K60" s="107"/>
      <c r="L60" s="107"/>
      <c r="M60" s="107"/>
    </row>
    <row r="61" spans="1:19" ht="15" thickBot="1">
      <c r="A61" s="44" t="s">
        <v>1</v>
      </c>
      <c r="B61" s="40"/>
      <c r="C61" s="40"/>
      <c r="D61" s="40"/>
      <c r="E61" s="40"/>
      <c r="F61" s="40"/>
      <c r="G61" s="108"/>
      <c r="H61" s="109"/>
      <c r="I61" s="109"/>
      <c r="J61" s="109"/>
      <c r="K61" s="110"/>
      <c r="L61" s="40"/>
    </row>
    <row r="62" spans="1:19" ht="15" thickBot="1">
      <c r="A62" s="49" t="s">
        <v>2</v>
      </c>
      <c r="B62" s="40"/>
      <c r="C62" s="40"/>
      <c r="D62" s="40"/>
      <c r="E62" s="40"/>
      <c r="F62" s="40"/>
      <c r="G62" s="40"/>
      <c r="H62" s="27"/>
      <c r="I62" s="28"/>
      <c r="J62" s="30" t="s">
        <v>190</v>
      </c>
      <c r="K62" s="29"/>
      <c r="L62" s="40"/>
    </row>
    <row r="63" spans="1:19" ht="15" thickBot="1">
      <c r="A63" s="41"/>
      <c r="B63" s="40"/>
      <c r="C63" s="40"/>
      <c r="D63" s="40"/>
      <c r="E63" s="40"/>
      <c r="F63" s="40"/>
      <c r="G63" s="46"/>
      <c r="H63" s="47"/>
      <c r="I63" s="46"/>
      <c r="J63" s="46"/>
      <c r="K63" s="46"/>
      <c r="L63" s="40"/>
    </row>
    <row r="64" spans="1:19" ht="15" thickBot="1">
      <c r="A64" s="44" t="s">
        <v>162</v>
      </c>
      <c r="B64" s="40"/>
      <c r="C64" s="40"/>
      <c r="D64" s="40"/>
      <c r="E64" s="40"/>
      <c r="F64" s="40"/>
      <c r="G64" s="40"/>
      <c r="H64" s="24"/>
      <c r="I64" s="38" t="s">
        <v>57</v>
      </c>
      <c r="J64" s="48" t="s">
        <v>155</v>
      </c>
      <c r="K64" s="48" t="s">
        <v>58</v>
      </c>
      <c r="L64" s="40"/>
    </row>
    <row r="65" spans="1:12" ht="15" thickBot="1">
      <c r="A65" s="44" t="s">
        <v>163</v>
      </c>
      <c r="B65" s="40"/>
      <c r="C65" s="40"/>
      <c r="D65" s="40"/>
      <c r="E65" s="40"/>
      <c r="F65" s="40"/>
      <c r="G65" s="40"/>
      <c r="H65" s="25"/>
      <c r="I65" s="38" t="s">
        <v>57</v>
      </c>
      <c r="J65" s="48" t="s">
        <v>155</v>
      </c>
      <c r="K65" s="48" t="s">
        <v>58</v>
      </c>
      <c r="L65" s="40"/>
    </row>
    <row r="66" spans="1:12" ht="15" thickBot="1">
      <c r="A66" s="44" t="s">
        <v>164</v>
      </c>
      <c r="B66" s="40"/>
      <c r="C66" s="40"/>
      <c r="D66" s="40"/>
      <c r="E66" s="40"/>
      <c r="F66" s="40"/>
      <c r="G66" s="40"/>
      <c r="H66" s="25"/>
      <c r="I66" s="38" t="s">
        <v>57</v>
      </c>
      <c r="J66" s="48" t="s">
        <v>155</v>
      </c>
      <c r="K66" s="48" t="s">
        <v>58</v>
      </c>
      <c r="L66" s="40"/>
    </row>
    <row r="67" spans="1:12" ht="15" thickBot="1">
      <c r="A67" s="50" t="s">
        <v>3</v>
      </c>
      <c r="B67" s="42"/>
      <c r="C67" s="42"/>
      <c r="D67" s="42"/>
      <c r="E67" s="42"/>
      <c r="F67" s="39"/>
      <c r="G67" s="39"/>
      <c r="H67" s="26"/>
      <c r="I67" s="38" t="s">
        <v>57</v>
      </c>
      <c r="J67" s="48" t="s">
        <v>155</v>
      </c>
      <c r="K67" s="48" t="s">
        <v>58</v>
      </c>
      <c r="L67" s="39"/>
    </row>
    <row r="68" spans="1:12" ht="14.25">
      <c r="A68" s="39"/>
      <c r="B68" s="39"/>
      <c r="C68" s="39"/>
      <c r="D68" s="39"/>
      <c r="E68" s="39"/>
      <c r="F68" s="39"/>
      <c r="G68" s="39"/>
      <c r="H68" s="39"/>
      <c r="I68" s="39"/>
      <c r="J68" s="39"/>
      <c r="K68" s="39"/>
      <c r="L68" s="39"/>
    </row>
    <row r="69" spans="1:12" ht="14.25">
      <c r="A69" s="39"/>
      <c r="B69" s="39"/>
      <c r="C69" s="39"/>
      <c r="D69" s="39"/>
      <c r="E69" s="39"/>
      <c r="F69" s="39"/>
      <c r="G69" s="39"/>
      <c r="H69" s="39"/>
      <c r="I69" s="39"/>
      <c r="J69" s="39"/>
      <c r="K69" s="39"/>
      <c r="L69" s="39"/>
    </row>
    <row r="70" spans="1:12" ht="14.25">
      <c r="A70" s="39"/>
      <c r="B70" s="39"/>
      <c r="C70" s="39"/>
      <c r="D70" s="39"/>
      <c r="E70" s="39"/>
      <c r="F70" s="39"/>
      <c r="G70" s="39"/>
      <c r="H70" s="39"/>
      <c r="I70" s="39"/>
      <c r="J70" s="39"/>
      <c r="K70" s="39"/>
      <c r="L70" s="39"/>
    </row>
    <row r="71" spans="1:12" ht="14.25">
      <c r="A71" s="39"/>
      <c r="B71" s="39"/>
      <c r="C71" s="39"/>
      <c r="D71" s="39"/>
      <c r="E71" s="39"/>
      <c r="F71" s="39"/>
      <c r="G71" s="39"/>
      <c r="H71" s="39"/>
      <c r="I71" s="39"/>
      <c r="J71" s="39"/>
      <c r="K71" s="39"/>
      <c r="L71" s="39"/>
    </row>
    <row r="72" spans="1:12" ht="14.25">
      <c r="A72" s="39"/>
      <c r="B72" s="39"/>
      <c r="C72" s="39"/>
      <c r="D72" s="39"/>
      <c r="E72" s="39"/>
      <c r="F72" s="39"/>
      <c r="G72" s="39"/>
      <c r="H72" s="39"/>
      <c r="I72" s="39"/>
      <c r="J72" s="39"/>
      <c r="K72" s="39"/>
      <c r="L72" s="39"/>
    </row>
  </sheetData>
  <mergeCells count="30">
    <mergeCell ref="A35:M35"/>
    <mergeCell ref="A37:M37"/>
    <mergeCell ref="A39:M39"/>
    <mergeCell ref="A14:M15"/>
    <mergeCell ref="G61:K61"/>
    <mergeCell ref="H52:K52"/>
    <mergeCell ref="A60:M60"/>
    <mergeCell ref="A41:D41"/>
    <mergeCell ref="E41:I41"/>
    <mergeCell ref="A23:M23"/>
    <mergeCell ref="D47:K47"/>
    <mergeCell ref="A29:M29"/>
    <mergeCell ref="A31:M31"/>
    <mergeCell ref="A33:M33"/>
    <mergeCell ref="A21:M21"/>
    <mergeCell ref="A22:M22"/>
    <mergeCell ref="A25:M25"/>
    <mergeCell ref="A27:M27"/>
    <mergeCell ref="A4:M7"/>
    <mergeCell ref="A9:M12"/>
    <mergeCell ref="A20:M20"/>
    <mergeCell ref="J41:M41"/>
    <mergeCell ref="A42:M42"/>
    <mergeCell ref="G51:K51"/>
    <mergeCell ref="D43:K43"/>
    <mergeCell ref="D44:K44"/>
    <mergeCell ref="D45:K45"/>
    <mergeCell ref="D46:K46"/>
    <mergeCell ref="A50:L50"/>
    <mergeCell ref="D48:K48"/>
  </mergeCells>
  <phoneticPr fontId="12" type="noConversion"/>
  <dataValidations count="7">
    <dataValidation type="list" allowBlank="1" showInputMessage="1" showErrorMessage="1" sqref="H55:H58 H64:H67" xr:uid="{00000000-0002-0000-0100-000000000000}">
      <formula1 xml:space="preserve"> YESNO</formula1>
    </dataValidation>
    <dataValidation type="list" operator="greaterThanOrEqual" showInputMessage="1" showErrorMessage="1" sqref="H53" xr:uid="{00000000-0002-0000-0100-000001000000}">
      <formula1 xml:space="preserve"> Month</formula1>
    </dataValidation>
    <dataValidation type="list" operator="greaterThanOrEqual" showInputMessage="1" showErrorMessage="1" sqref="I53" xr:uid="{00000000-0002-0000-0100-000002000000}">
      <formula1 xml:space="preserve"> Day</formula1>
    </dataValidation>
    <dataValidation type="list" operator="greaterThanOrEqual" showInputMessage="1" showErrorMessage="1" sqref="K53" xr:uid="{00000000-0002-0000-0100-000003000000}">
      <formula1>Year</formula1>
    </dataValidation>
    <dataValidation type="list" allowBlank="1" showInputMessage="1" showErrorMessage="1" sqref="H62" xr:uid="{00000000-0002-0000-0100-000004000000}">
      <formula1 xml:space="preserve"> Month</formula1>
    </dataValidation>
    <dataValidation type="list" allowBlank="1" showInputMessage="1" showErrorMessage="1" sqref="I62" xr:uid="{00000000-0002-0000-0100-000005000000}">
      <formula1>Day</formula1>
    </dataValidation>
    <dataValidation type="list" allowBlank="1" showInputMessage="1" showErrorMessage="1" sqref="K62" xr:uid="{00000000-0002-0000-0100-000006000000}">
      <formula1>Year</formula1>
    </dataValidation>
  </dataValidations>
  <pageMargins left="0.43" right="0.43" top="0.54" bottom="0.57999999999999996" header="0.3" footer="0.33"/>
  <pageSetup scale="98" orientation="portrait" horizontalDpi="200" verticalDpi="200" r:id="rId1"/>
  <headerFooter alignWithMargins="0">
    <oddHeader>&amp;L&amp;16Biocide/Chemical Pretreatment Worksheet  &amp;11PT101.excel&amp;R&amp;"Geneva,Italic"&amp;11Revised May 2009</oddHeader>
    <oddFooter>&amp;RPage &amp;P of &amp;N
PT101 Form (&amp;F)
Version May 2009</oddFooter>
  </headerFooter>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7"/>
  <sheetViews>
    <sheetView tabSelected="1" topLeftCell="A41" zoomScaleNormal="100" workbookViewId="0">
      <selection activeCell="C8" sqref="C8"/>
    </sheetView>
  </sheetViews>
  <sheetFormatPr defaultColWidth="11.42578125" defaultRowHeight="12"/>
  <cols>
    <col min="1" max="1" width="54.42578125" style="58" customWidth="1"/>
    <col min="2" max="2" width="21.42578125" style="57" customWidth="1"/>
    <col min="3" max="3" width="48.28515625" style="31" customWidth="1"/>
    <col min="4" max="4" width="10.85546875" style="31" customWidth="1"/>
    <col min="5" max="5" width="23.42578125" style="31" bestFit="1" customWidth="1"/>
    <col min="6" max="16384" width="11.42578125" style="31"/>
  </cols>
  <sheetData>
    <row r="1" spans="1:10" ht="15.75">
      <c r="A1" s="118" t="s">
        <v>146</v>
      </c>
      <c r="B1" s="118"/>
      <c r="C1" s="42"/>
    </row>
    <row r="2" spans="1:10" ht="15.75">
      <c r="A2" s="54"/>
      <c r="B2" s="54"/>
      <c r="C2" s="42"/>
    </row>
    <row r="3" spans="1:10" ht="37.5" customHeight="1">
      <c r="A3" s="55" t="s">
        <v>73</v>
      </c>
      <c r="B3" s="55" t="s">
        <v>74</v>
      </c>
      <c r="C3" s="55" t="s">
        <v>75</v>
      </c>
    </row>
    <row r="4" spans="1:10" ht="15" customHeight="1" thickBot="1">
      <c r="A4" s="100" t="s">
        <v>215</v>
      </c>
      <c r="B4" s="101" t="str">
        <f>IF('Part II Guidance &amp; Instructions'!E41="", "", 'Part II Guidance &amp; Instructions'!E41)</f>
        <v>Triangle Wastewater Treatment Plant</v>
      </c>
      <c r="E4" s="119" t="s">
        <v>132</v>
      </c>
      <c r="F4" s="119"/>
      <c r="G4" s="119"/>
    </row>
    <row r="5" spans="1:10" ht="15" customHeight="1" thickBot="1">
      <c r="A5" s="56" t="s">
        <v>134</v>
      </c>
      <c r="B5" s="13" t="s">
        <v>226</v>
      </c>
      <c r="E5" s="120" t="s">
        <v>196</v>
      </c>
      <c r="F5" s="120"/>
      <c r="G5" s="120"/>
      <c r="H5" s="120"/>
      <c r="I5" s="120"/>
      <c r="J5" s="120"/>
    </row>
    <row r="6" spans="1:10" ht="15" customHeight="1" thickBot="1">
      <c r="A6" s="56" t="s">
        <v>193</v>
      </c>
      <c r="B6" s="13">
        <v>5</v>
      </c>
      <c r="E6" s="120"/>
      <c r="F6" s="120"/>
      <c r="G6" s="120"/>
      <c r="H6" s="120"/>
      <c r="I6" s="120"/>
      <c r="J6" s="120"/>
    </row>
    <row r="7" spans="1:10" ht="15" customHeight="1" thickBot="1">
      <c r="A7" s="56" t="s">
        <v>135</v>
      </c>
      <c r="B7" s="13" t="s">
        <v>227</v>
      </c>
      <c r="E7" s="59" t="s">
        <v>106</v>
      </c>
      <c r="F7" s="2"/>
    </row>
    <row r="8" spans="1:10" ht="15" customHeight="1" thickBot="1">
      <c r="A8" s="56" t="s">
        <v>192</v>
      </c>
      <c r="B8" s="13">
        <v>0</v>
      </c>
      <c r="E8" s="102" t="s">
        <v>107</v>
      </c>
      <c r="F8" s="2"/>
    </row>
    <row r="9" spans="1:10" ht="15" customHeight="1" thickBot="1">
      <c r="A9" s="60"/>
      <c r="E9" s="59" t="s">
        <v>108</v>
      </c>
      <c r="F9" s="12">
        <f>F7*(1/128)*8.34*F8*453.59</f>
        <v>0</v>
      </c>
    </row>
    <row r="10" spans="1:10" ht="15" customHeight="1" thickBot="1">
      <c r="A10" s="60" t="s">
        <v>76</v>
      </c>
      <c r="B10" s="13"/>
    </row>
    <row r="11" spans="1:10" ht="15" customHeight="1" thickBot="1">
      <c r="A11" s="60" t="s">
        <v>77</v>
      </c>
      <c r="B11" s="13"/>
    </row>
    <row r="12" spans="1:10" ht="29.25" customHeight="1" thickBot="1">
      <c r="A12" s="60" t="s">
        <v>78</v>
      </c>
      <c r="B12" s="13"/>
    </row>
    <row r="13" spans="1:10" ht="15" customHeight="1" thickBot="1">
      <c r="A13" s="60" t="s">
        <v>79</v>
      </c>
      <c r="B13" s="6" t="str">
        <f>IF(ADD="","",IF(AVG_Flow="","",(ADD)/(AVG_Flow+ADD)*100))</f>
        <v/>
      </c>
      <c r="C13" s="61" t="s">
        <v>194</v>
      </c>
    </row>
    <row r="14" spans="1:10" ht="15" customHeight="1" thickBot="1">
      <c r="A14" s="60" t="s">
        <v>80</v>
      </c>
      <c r="B14" s="13"/>
      <c r="C14" s="31" t="s">
        <v>195</v>
      </c>
    </row>
    <row r="15" spans="1:10" ht="15" customHeight="1" thickBot="1">
      <c r="A15" s="60" t="s">
        <v>81</v>
      </c>
      <c r="B15" s="13"/>
      <c r="C15" s="13"/>
    </row>
    <row r="16" spans="1:10" ht="15" customHeight="1" thickBot="1">
      <c r="A16" s="60" t="s">
        <v>81</v>
      </c>
      <c r="B16" s="13"/>
      <c r="C16" s="13"/>
      <c r="D16" s="62"/>
    </row>
    <row r="17" spans="1:4" ht="15" customHeight="1" thickBot="1">
      <c r="A17" s="60" t="s">
        <v>81</v>
      </c>
      <c r="B17" s="13"/>
      <c r="C17" s="13"/>
    </row>
    <row r="18" spans="1:4" ht="15" customHeight="1" thickBot="1">
      <c r="A18" s="60" t="s">
        <v>81</v>
      </c>
      <c r="B18" s="13"/>
      <c r="C18" s="13"/>
      <c r="D18" s="62"/>
    </row>
    <row r="19" spans="1:4" ht="15" customHeight="1" thickBot="1">
      <c r="A19" s="60" t="s">
        <v>81</v>
      </c>
      <c r="B19" s="13"/>
      <c r="C19" s="13"/>
      <c r="D19" s="62"/>
    </row>
    <row r="20" spans="1:4" ht="15" customHeight="1" thickBot="1">
      <c r="A20" s="60" t="s">
        <v>81</v>
      </c>
      <c r="B20" s="13"/>
      <c r="C20" s="13"/>
    </row>
    <row r="21" spans="1:4" ht="24.75" thickBot="1">
      <c r="A21" s="60" t="s">
        <v>114</v>
      </c>
      <c r="B21" s="13"/>
      <c r="C21" s="58" t="s">
        <v>157</v>
      </c>
    </row>
    <row r="22" spans="1:4" ht="36.75" thickBot="1">
      <c r="A22" s="60" t="s">
        <v>83</v>
      </c>
      <c r="B22" s="13"/>
      <c r="C22" s="63" t="s">
        <v>105</v>
      </c>
    </row>
    <row r="23" spans="1:4" ht="27" customHeight="1" thickBot="1">
      <c r="A23" s="60" t="s">
        <v>141</v>
      </c>
      <c r="B23" s="13"/>
      <c r="D23" s="64"/>
    </row>
    <row r="24" spans="1:4" ht="24.75" thickBot="1">
      <c r="A24" s="60" t="s">
        <v>140</v>
      </c>
      <c r="B24" s="13"/>
      <c r="C24" s="65" t="s">
        <v>84</v>
      </c>
      <c r="D24" s="64"/>
    </row>
    <row r="25" spans="1:4" ht="24">
      <c r="A25" s="60" t="s">
        <v>85</v>
      </c>
      <c r="B25" s="7" t="str">
        <f>IF(HL="","",IF(HL="NA","0",(1/HL)*0.69))</f>
        <v/>
      </c>
      <c r="C25" s="31" t="s">
        <v>86</v>
      </c>
      <c r="D25" s="66"/>
    </row>
    <row r="26" spans="1:4" ht="28.5" customHeight="1">
      <c r="A26" s="60" t="s">
        <v>87</v>
      </c>
      <c r="B26" s="8" t="str">
        <f>IF(ADD="","",IF(VOL="","",IF(DK="","",(ADD/VOL)+DK)))</f>
        <v/>
      </c>
      <c r="C26" s="67" t="s">
        <v>169</v>
      </c>
      <c r="D26" s="66"/>
    </row>
    <row r="27" spans="1:4" ht="27" customHeight="1">
      <c r="A27" s="60" t="s">
        <v>109</v>
      </c>
      <c r="B27" s="7" t="e">
        <f>DR/(DF*VOL*3785)</f>
        <v>#VALUE!</v>
      </c>
      <c r="C27" s="61" t="s">
        <v>88</v>
      </c>
      <c r="D27" s="66"/>
    </row>
    <row r="28" spans="1:4" ht="24">
      <c r="A28" s="60" t="s">
        <v>89</v>
      </c>
      <c r="B28" s="7" t="e">
        <f>IF(Dischg_Conc="","",IF(IWC="","",(Dischg_Conc*IWC)/100))</f>
        <v>#VALUE!</v>
      </c>
      <c r="C28" s="61" t="s">
        <v>90</v>
      </c>
      <c r="D28" s="66"/>
    </row>
    <row r="29" spans="1:4" ht="15" customHeight="1" thickBot="1">
      <c r="A29" s="68"/>
      <c r="B29" s="69"/>
      <c r="C29" s="70"/>
      <c r="D29" s="64"/>
    </row>
    <row r="30" spans="1:4" ht="37.5" thickBot="1">
      <c r="A30" s="68" t="s">
        <v>121</v>
      </c>
      <c r="B30" s="103"/>
      <c r="C30" s="71" t="s">
        <v>167</v>
      </c>
      <c r="D30" s="64"/>
    </row>
    <row r="31" spans="1:4">
      <c r="A31" s="68" t="s">
        <v>120</v>
      </c>
      <c r="B31" s="18" t="str">
        <f>IF(B30="","",IF('Part III-VI '!B59="","Incomplete",'Part III-VI '!B59))</f>
        <v/>
      </c>
      <c r="C31" s="72" t="s">
        <v>199</v>
      </c>
      <c r="D31" s="66"/>
    </row>
    <row r="32" spans="1:4" ht="32.25" customHeight="1">
      <c r="A32" s="68" t="s">
        <v>144</v>
      </c>
      <c r="B32" s="9" t="e">
        <f>IF(B28="","",IF(B31="","",IF(B28&lt;=B31,"PASS","FAIL")))</f>
        <v>#VALUE!</v>
      </c>
      <c r="C32" s="72" t="s">
        <v>213</v>
      </c>
      <c r="D32" s="66"/>
    </row>
    <row r="33" spans="1:6" ht="14.25" customHeight="1" thickBot="1">
      <c r="A33" s="68"/>
      <c r="B33" s="73"/>
      <c r="C33" s="72"/>
      <c r="D33" s="66"/>
    </row>
    <row r="34" spans="1:6" ht="31.5" customHeight="1" thickBot="1">
      <c r="A34" s="68" t="s">
        <v>122</v>
      </c>
      <c r="B34" s="3"/>
      <c r="C34" s="71" t="s">
        <v>154</v>
      </c>
      <c r="D34" s="66"/>
    </row>
    <row r="35" spans="1:6" ht="29.25" customHeight="1">
      <c r="A35" s="68" t="s">
        <v>131</v>
      </c>
      <c r="B35" s="9" t="str">
        <f>IF(B34="","",IF('Part VII Metals'!B22="","Incomplete",'Part VII Metals'!B22))</f>
        <v/>
      </c>
      <c r="C35" s="72" t="s">
        <v>156</v>
      </c>
      <c r="D35" s="64"/>
    </row>
    <row r="36" spans="1:6" ht="23.25">
      <c r="A36" s="68"/>
      <c r="B36" s="73"/>
      <c r="C36" s="74"/>
      <c r="D36" s="64"/>
    </row>
    <row r="37" spans="1:6" ht="36">
      <c r="A37" s="60" t="s">
        <v>91</v>
      </c>
      <c r="B37" s="7">
        <f>IF(AVG_Flow="","",IF(_7q10="","",(AVG_Flow*100)/((_7q10*0.646)+AVG_Flow)))</f>
        <v>100</v>
      </c>
      <c r="C37" s="67" t="s">
        <v>198</v>
      </c>
      <c r="D37" s="64"/>
    </row>
    <row r="38" spans="1:6" ht="42" customHeight="1">
      <c r="A38" s="60" t="s">
        <v>92</v>
      </c>
      <c r="B38" s="7" t="e">
        <f>IF(Biocide_conc="","",IF(IWC_POTW="","",(Biocide_conc*IWC_POTW)/100))</f>
        <v>#VALUE!</v>
      </c>
      <c r="C38" s="67" t="s">
        <v>206</v>
      </c>
      <c r="D38" s="64"/>
    </row>
    <row r="39" spans="1:6">
      <c r="A39" s="60" t="s">
        <v>130</v>
      </c>
      <c r="B39" s="10">
        <f>IF('Part III-VI '!C79="","Incomplete",'Part III-VI '!C79)</f>
        <v>0</v>
      </c>
      <c r="C39" s="31" t="s">
        <v>168</v>
      </c>
      <c r="D39" s="64"/>
    </row>
    <row r="40" spans="1:6" ht="24">
      <c r="A40" s="60" t="s">
        <v>110</v>
      </c>
      <c r="B40" s="7">
        <f>IF(HL="NA",0.01*LC_50,IF(HL&gt;4,0.01*LC_50,(0.05*LC_50)))</f>
        <v>0</v>
      </c>
      <c r="C40" s="67" t="s">
        <v>93</v>
      </c>
      <c r="D40" s="64"/>
    </row>
    <row r="41" spans="1:6" ht="38.25">
      <c r="A41" s="60" t="s">
        <v>111</v>
      </c>
      <c r="B41" s="11" t="e">
        <f>IF(Reciving_bio_conc="","",IF(Stream_regulated_limit="","",IF(Reciving_bio_conc&lt;=Stream_regulated_limit,"PASS","FAIL")))</f>
        <v>#VALUE!</v>
      </c>
      <c r="C41" s="63"/>
      <c r="D41" s="64"/>
    </row>
    <row r="42" spans="1:6" ht="12.75" thickBot="1">
      <c r="A42" s="59"/>
      <c r="B42" s="75"/>
    </row>
    <row r="43" spans="1:6" ht="24" thickBot="1">
      <c r="A43" s="76" t="s">
        <v>133</v>
      </c>
      <c r="B43" s="77"/>
    </row>
    <row r="44" spans="1:6" ht="15.75">
      <c r="A44" s="32" t="s">
        <v>147</v>
      </c>
    </row>
    <row r="45" spans="1:6">
      <c r="A45" s="31"/>
    </row>
    <row r="46" spans="1:6">
      <c r="A46" s="121" t="s">
        <v>159</v>
      </c>
      <c r="B46" s="121"/>
      <c r="C46" s="121"/>
      <c r="D46" s="121"/>
      <c r="E46" s="121"/>
      <c r="F46" s="121"/>
    </row>
    <row r="47" spans="1:6">
      <c r="A47" s="122" t="s">
        <v>218</v>
      </c>
      <c r="B47" s="123"/>
      <c r="C47" s="123"/>
      <c r="D47" s="123"/>
      <c r="E47" s="123"/>
      <c r="F47" s="123"/>
    </row>
    <row r="48" spans="1:6">
      <c r="A48" s="120" t="s">
        <v>219</v>
      </c>
      <c r="B48" s="121"/>
      <c r="C48" s="121"/>
      <c r="D48" s="121"/>
      <c r="E48" s="121"/>
      <c r="F48" s="121"/>
    </row>
    <row r="49" spans="1:6">
      <c r="A49" s="42"/>
      <c r="B49" s="79"/>
      <c r="C49" s="42"/>
      <c r="D49" s="42"/>
      <c r="E49" s="42"/>
      <c r="F49" s="42"/>
    </row>
    <row r="50" spans="1:6" ht="12.75" thickBot="1">
      <c r="A50" s="79" t="s">
        <v>123</v>
      </c>
      <c r="B50" s="80" t="s">
        <v>112</v>
      </c>
      <c r="C50" s="42"/>
      <c r="D50" s="42"/>
      <c r="E50" s="42"/>
      <c r="F50" s="42"/>
    </row>
    <row r="51" spans="1:6" ht="12.75" thickBot="1">
      <c r="A51" s="2" t="s">
        <v>113</v>
      </c>
      <c r="B51" s="2"/>
      <c r="C51" s="42"/>
      <c r="D51" s="42"/>
      <c r="E51" s="42"/>
      <c r="F51" s="42"/>
    </row>
    <row r="52" spans="1:6" ht="12.75" thickBot="1">
      <c r="A52" s="2"/>
      <c r="B52" s="2"/>
      <c r="C52" s="42"/>
      <c r="D52" s="42"/>
      <c r="E52" s="42"/>
      <c r="F52" s="42"/>
    </row>
    <row r="53" spans="1:6" ht="12.75" thickBot="1">
      <c r="A53" s="2"/>
      <c r="B53" s="2"/>
      <c r="C53" s="42"/>
      <c r="D53" s="42"/>
      <c r="E53" s="42"/>
      <c r="F53" s="42"/>
    </row>
    <row r="54" spans="1:6" ht="12.75" thickBot="1">
      <c r="A54" s="2"/>
      <c r="B54" s="2"/>
      <c r="C54" s="42"/>
      <c r="D54" s="42"/>
      <c r="E54" s="42"/>
      <c r="F54" s="42"/>
    </row>
    <row r="55" spans="1:6" ht="12.75" thickBot="1">
      <c r="A55" s="2"/>
      <c r="B55" s="2"/>
      <c r="C55" s="42"/>
      <c r="D55" s="42"/>
      <c r="E55" s="42"/>
      <c r="F55" s="42"/>
    </row>
    <row r="56" spans="1:6" ht="12.75" thickBot="1">
      <c r="A56" s="2"/>
      <c r="B56" s="2"/>
      <c r="C56" s="42"/>
      <c r="D56" s="42"/>
      <c r="E56" s="42"/>
      <c r="F56" s="42"/>
    </row>
    <row r="57" spans="1:6" ht="12.75" thickBot="1">
      <c r="A57" s="2"/>
      <c r="B57" s="2"/>
      <c r="C57" s="42"/>
      <c r="D57" s="42"/>
      <c r="E57" s="42"/>
      <c r="F57" s="42"/>
    </row>
    <row r="58" spans="1:6" ht="12.75" thickBot="1">
      <c r="A58" s="42"/>
      <c r="B58" s="79"/>
      <c r="C58" s="42"/>
      <c r="D58" s="42"/>
      <c r="E58" s="42"/>
      <c r="F58" s="42"/>
    </row>
    <row r="59" spans="1:6" ht="36.75" thickBot="1">
      <c r="A59" s="81" t="s">
        <v>124</v>
      </c>
      <c r="B59" s="2">
        <f>MIN(B51:B57)</f>
        <v>0</v>
      </c>
      <c r="C59" s="42"/>
      <c r="D59" s="42"/>
      <c r="E59" s="42"/>
      <c r="F59" s="42"/>
    </row>
    <row r="60" spans="1:6">
      <c r="A60" s="81"/>
      <c r="B60" s="15"/>
      <c r="C60" s="42"/>
      <c r="D60" s="42"/>
      <c r="E60" s="42"/>
      <c r="F60" s="42"/>
    </row>
    <row r="61" spans="1:6">
      <c r="A61" s="81"/>
      <c r="B61" s="15"/>
      <c r="C61" s="42"/>
      <c r="D61" s="42"/>
      <c r="E61" s="42"/>
      <c r="F61" s="42"/>
    </row>
    <row r="62" spans="1:6">
      <c r="A62" s="81"/>
      <c r="B62" s="15"/>
      <c r="C62" s="42"/>
      <c r="D62" s="42"/>
      <c r="E62" s="42"/>
      <c r="F62" s="42"/>
    </row>
    <row r="63" spans="1:6">
      <c r="A63" s="81"/>
      <c r="B63" s="15"/>
      <c r="C63" s="42"/>
      <c r="D63" s="42"/>
      <c r="E63" s="42"/>
      <c r="F63" s="42"/>
    </row>
    <row r="64" spans="1:6">
      <c r="A64" s="81"/>
      <c r="B64" s="15"/>
      <c r="C64" s="42"/>
      <c r="D64" s="42"/>
      <c r="E64" s="42"/>
      <c r="F64" s="42"/>
    </row>
    <row r="65" spans="1:6">
      <c r="A65" s="31"/>
    </row>
    <row r="66" spans="1:6" ht="15.75">
      <c r="A66" s="124" t="s">
        <v>148</v>
      </c>
      <c r="B66" s="124"/>
      <c r="C66" s="124"/>
      <c r="D66" s="124"/>
      <c r="E66" s="124"/>
      <c r="F66" s="124"/>
    </row>
    <row r="67" spans="1:6">
      <c r="A67" s="31"/>
    </row>
    <row r="68" spans="1:6" ht="12" customHeight="1">
      <c r="A68" s="120" t="s">
        <v>160</v>
      </c>
      <c r="B68" s="120"/>
      <c r="C68" s="120"/>
      <c r="D68" s="58"/>
      <c r="E68" s="58"/>
      <c r="F68" s="58"/>
    </row>
    <row r="69" spans="1:6">
      <c r="A69" s="120"/>
      <c r="B69" s="120"/>
      <c r="C69" s="120"/>
      <c r="D69" s="58"/>
      <c r="E69" s="58"/>
      <c r="F69" s="58"/>
    </row>
    <row r="70" spans="1:6" ht="12.75" thickBot="1">
      <c r="A70" s="57" t="s">
        <v>136</v>
      </c>
      <c r="B70" s="82" t="s">
        <v>127</v>
      </c>
      <c r="C70" s="31" t="s">
        <v>128</v>
      </c>
    </row>
    <row r="71" spans="1:6" ht="12.75" thickBot="1">
      <c r="A71" s="2"/>
      <c r="B71" s="2"/>
      <c r="C71" s="2"/>
    </row>
    <row r="72" spans="1:6" ht="12.75" thickBot="1">
      <c r="A72" s="2"/>
      <c r="B72" s="2"/>
      <c r="C72" s="2"/>
    </row>
    <row r="73" spans="1:6" ht="12.75" thickBot="1">
      <c r="A73" s="2"/>
      <c r="B73" s="2"/>
      <c r="C73" s="2"/>
    </row>
    <row r="74" spans="1:6" ht="12.75" thickBot="1">
      <c r="A74" s="2"/>
      <c r="B74" s="2"/>
      <c r="C74" s="2"/>
    </row>
    <row r="75" spans="1:6" ht="12.75" thickBot="1">
      <c r="A75" s="2"/>
      <c r="B75" s="2"/>
      <c r="C75" s="2"/>
    </row>
    <row r="76" spans="1:6" ht="12.75" thickBot="1">
      <c r="A76" s="2"/>
      <c r="B76" s="2"/>
      <c r="C76" s="2"/>
    </row>
    <row r="77" spans="1:6" ht="12.75" thickBot="1">
      <c r="A77" s="2"/>
      <c r="B77" s="2"/>
      <c r="C77" s="2"/>
    </row>
    <row r="78" spans="1:6" ht="12.75" thickBot="1">
      <c r="A78" s="31"/>
    </row>
    <row r="79" spans="1:6" ht="12.75" thickBot="1">
      <c r="A79" s="59" t="s">
        <v>129</v>
      </c>
      <c r="C79" s="2">
        <f>MIN(C71:C77)</f>
        <v>0</v>
      </c>
    </row>
    <row r="80" spans="1:6">
      <c r="A80" s="31"/>
    </row>
    <row r="81" spans="1:6">
      <c r="A81" s="31"/>
    </row>
    <row r="82" spans="1:6">
      <c r="A82" s="31"/>
    </row>
    <row r="83" spans="1:6">
      <c r="A83" s="31"/>
    </row>
    <row r="84" spans="1:6">
      <c r="A84" s="31"/>
    </row>
    <row r="85" spans="1:6">
      <c r="A85" s="31"/>
    </row>
    <row r="86" spans="1:6" ht="15.75">
      <c r="A86" s="118" t="s">
        <v>149</v>
      </c>
      <c r="B86" s="118"/>
      <c r="C86" s="118"/>
      <c r="D86" s="118"/>
      <c r="E86" s="118"/>
      <c r="F86" s="118"/>
    </row>
    <row r="87" spans="1:6" ht="15">
      <c r="A87" s="83"/>
    </row>
    <row r="88" spans="1:6" ht="14.25" customHeight="1">
      <c r="A88" s="125" t="s">
        <v>207</v>
      </c>
      <c r="B88" s="125"/>
      <c r="C88" s="125"/>
      <c r="D88" s="84"/>
      <c r="E88" s="84"/>
      <c r="F88" s="84"/>
    </row>
    <row r="89" spans="1:6" ht="14.25">
      <c r="A89" s="125"/>
      <c r="B89" s="125"/>
      <c r="C89" s="125"/>
      <c r="D89" s="85"/>
      <c r="E89" s="85"/>
      <c r="F89" s="85"/>
    </row>
    <row r="90" spans="1:6" ht="14.25" customHeight="1">
      <c r="A90" s="126" t="s">
        <v>126</v>
      </c>
      <c r="B90" s="126"/>
      <c r="C90" s="126"/>
      <c r="D90" s="84"/>
      <c r="E90" s="84"/>
      <c r="F90" s="84"/>
    </row>
    <row r="91" spans="1:6" ht="14.25">
      <c r="A91" s="126"/>
      <c r="B91" s="126"/>
      <c r="C91" s="126"/>
      <c r="D91" s="85"/>
      <c r="E91" s="85"/>
      <c r="F91" s="85"/>
    </row>
    <row r="92" spans="1:6" ht="14.25" customHeight="1">
      <c r="A92" s="126" t="s">
        <v>208</v>
      </c>
      <c r="B92" s="126"/>
      <c r="C92" s="126"/>
      <c r="D92" s="84"/>
      <c r="E92" s="84"/>
      <c r="F92" s="84"/>
    </row>
    <row r="93" spans="1:6" ht="14.25">
      <c r="A93" s="126"/>
      <c r="B93" s="126"/>
      <c r="C93" s="126"/>
      <c r="D93" s="85"/>
      <c r="E93" s="85"/>
      <c r="F93" s="85"/>
    </row>
    <row r="94" spans="1:6" ht="15">
      <c r="A94" s="125" t="s">
        <v>161</v>
      </c>
      <c r="B94" s="126"/>
      <c r="C94" s="126"/>
      <c r="D94" s="126"/>
      <c r="E94" s="126"/>
      <c r="F94" s="126"/>
    </row>
    <row r="95" spans="1:6" ht="14.25">
      <c r="A95" s="84"/>
    </row>
    <row r="96" spans="1:6">
      <c r="A96" s="126" t="s">
        <v>125</v>
      </c>
      <c r="B96" s="126"/>
      <c r="C96" s="126"/>
    </row>
    <row r="97" spans="1:6" ht="14.25" customHeight="1">
      <c r="A97" s="126"/>
      <c r="B97" s="126"/>
      <c r="C97" s="126"/>
      <c r="D97" s="84"/>
      <c r="E97" s="84"/>
      <c r="F97" s="84"/>
    </row>
  </sheetData>
  <sheetProtection password="CE2E" sheet="1" objects="1" scenarios="1"/>
  <mergeCells count="14">
    <mergeCell ref="A94:F94"/>
    <mergeCell ref="A90:C91"/>
    <mergeCell ref="A92:C93"/>
    <mergeCell ref="A96:C97"/>
    <mergeCell ref="A68:C69"/>
    <mergeCell ref="A88:C89"/>
    <mergeCell ref="A1:B1"/>
    <mergeCell ref="E4:G4"/>
    <mergeCell ref="A86:F86"/>
    <mergeCell ref="E5:J6"/>
    <mergeCell ref="A46:F46"/>
    <mergeCell ref="A47:F47"/>
    <mergeCell ref="A48:F48"/>
    <mergeCell ref="A66:F66"/>
  </mergeCells>
  <phoneticPr fontId="0" type="noConversion"/>
  <dataValidations count="1">
    <dataValidation type="list" allowBlank="1" showInputMessage="1" showErrorMessage="1" sqref="B34 B30" xr:uid="{00000000-0002-0000-0200-000000000000}">
      <formula1>YESNO</formula1>
    </dataValidation>
  </dataValidations>
  <pageMargins left="0.43" right="0.42" top="0.69" bottom="0.42" header="0.28999999999999998" footer="0.5"/>
  <pageSetup scale="79" orientation="portrait" r:id="rId1"/>
  <headerFooter alignWithMargins="0">
    <oddHeader>&amp;L&amp;"Geneva,Bold"&amp;16Biocide/Chemical  Pretreatment Worksheet  &amp;"Geneva,Regular"&amp;11PT101.excel&amp;R&amp;"Geneva,Italic"&amp;11Revised May 2009</oddHeader>
    <oddFooter>&amp;RPage &amp;P of &amp;N
PT101 Form (&amp;F)
Version May 2009</oddFooter>
  </headerFooter>
  <rowBreaks count="1" manualBreakCount="1">
    <brk id="43"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zoomScaleNormal="100" zoomScaleSheetLayoutView="75" workbookViewId="0">
      <selection activeCell="C28" sqref="C28"/>
    </sheetView>
  </sheetViews>
  <sheetFormatPr defaultColWidth="11.42578125" defaultRowHeight="12"/>
  <cols>
    <col min="1" max="1" width="59.140625" style="58" customWidth="1"/>
    <col min="2" max="2" width="13.7109375" style="82" customWidth="1"/>
    <col min="3" max="3" width="35.42578125" style="31" customWidth="1"/>
    <col min="4" max="4" width="10.85546875" style="31" customWidth="1"/>
    <col min="5" max="16384" width="11.42578125" style="31"/>
  </cols>
  <sheetData>
    <row r="1" spans="1:4" ht="15.75">
      <c r="A1" s="86" t="s">
        <v>150</v>
      </c>
    </row>
    <row r="3" spans="1:4" ht="30" customHeight="1">
      <c r="A3" s="125" t="s">
        <v>119</v>
      </c>
      <c r="B3" s="125"/>
      <c r="C3" s="125"/>
    </row>
    <row r="4" spans="1:4" ht="14.25">
      <c r="A4" s="84"/>
      <c r="B4" s="41"/>
      <c r="C4" s="39"/>
    </row>
    <row r="5" spans="1:4" ht="25.5" customHeight="1">
      <c r="A5" s="121" t="s">
        <v>209</v>
      </c>
      <c r="B5" s="121"/>
      <c r="C5" s="121"/>
    </row>
    <row r="6" spans="1:4" ht="12.75" thickBot="1">
      <c r="A6" s="78"/>
      <c r="B6" s="80"/>
      <c r="C6" s="42"/>
    </row>
    <row r="7" spans="1:4" ht="12.75" thickBot="1">
      <c r="A7" s="81" t="s">
        <v>94</v>
      </c>
      <c r="B7" s="87"/>
      <c r="C7" s="42"/>
    </row>
    <row r="8" spans="1:4" ht="12.75" thickBot="1">
      <c r="A8" s="81" t="s">
        <v>95</v>
      </c>
      <c r="B8" s="87"/>
      <c r="C8" s="42"/>
    </row>
    <row r="9" spans="1:4" ht="12.75" thickBot="1">
      <c r="A9" s="81" t="s">
        <v>103</v>
      </c>
      <c r="B9" s="87"/>
      <c r="C9" s="42"/>
    </row>
    <row r="10" spans="1:4" ht="12.75" thickBot="1">
      <c r="A10" s="81" t="s">
        <v>104</v>
      </c>
      <c r="B10" s="87"/>
      <c r="C10" s="42"/>
    </row>
    <row r="11" spans="1:4" ht="12.75" thickBot="1">
      <c r="A11" s="81" t="s">
        <v>96</v>
      </c>
      <c r="B11" s="87"/>
      <c r="C11" s="42"/>
    </row>
    <row r="12" spans="1:4" ht="24">
      <c r="A12" s="81" t="s">
        <v>78</v>
      </c>
      <c r="B12" s="95" t="str">
        <f>IF(ADD="","",ADD)</f>
        <v/>
      </c>
      <c r="C12" s="78" t="s">
        <v>197</v>
      </c>
    </row>
    <row r="13" spans="1:4" ht="24" customHeight="1">
      <c r="A13" s="81" t="s">
        <v>80</v>
      </c>
      <c r="B13" s="95" t="str">
        <f>IF('Part III-VI '!B14="","",'Part III-VI '!B14)</f>
        <v/>
      </c>
      <c r="C13" s="78" t="s">
        <v>197</v>
      </c>
    </row>
    <row r="14" spans="1:4" ht="23.25" customHeight="1">
      <c r="A14" s="81" t="s">
        <v>82</v>
      </c>
      <c r="B14" s="95" t="str">
        <f>IF(DR="","",DR)</f>
        <v/>
      </c>
      <c r="C14" s="78" t="s">
        <v>197</v>
      </c>
    </row>
    <row r="15" spans="1:4" ht="24">
      <c r="A15" s="81" t="s">
        <v>116</v>
      </c>
      <c r="B15" s="96" t="str">
        <f>IF(ADD="","",IF(DR="","",(DR/ADD)*(1000/3785000)))</f>
        <v/>
      </c>
      <c r="C15" s="88" t="s">
        <v>115</v>
      </c>
    </row>
    <row r="16" spans="1:4">
      <c r="A16" s="81" t="s">
        <v>97</v>
      </c>
      <c r="B16" s="95" t="str">
        <f>IF(MW="","",IF(FW="","",MW/FW))</f>
        <v/>
      </c>
      <c r="C16" s="89" t="s">
        <v>117</v>
      </c>
      <c r="D16" s="66"/>
    </row>
    <row r="17" spans="1:4">
      <c r="A17" s="81" t="s">
        <v>98</v>
      </c>
      <c r="B17" s="97" t="str">
        <f>IF(MCC="","",IF(MF="","",MF*(MCC/100)))</f>
        <v/>
      </c>
      <c r="C17" s="89" t="s">
        <v>118</v>
      </c>
      <c r="D17" s="66"/>
    </row>
    <row r="18" spans="1:4">
      <c r="A18" s="81" t="s">
        <v>99</v>
      </c>
      <c r="B18" s="98" t="str">
        <f>IF(DC="","",IF(BF="","",DC*BF))</f>
        <v/>
      </c>
      <c r="C18" s="90" t="s">
        <v>100</v>
      </c>
      <c r="D18" s="66"/>
    </row>
    <row r="19" spans="1:4">
      <c r="A19" s="91" t="s">
        <v>101</v>
      </c>
      <c r="B19" s="99" t="str">
        <f>IF(M_mg="","",IF(ADD="","",M_mg*ADD*8.34))</f>
        <v/>
      </c>
      <c r="C19" s="90" t="s">
        <v>102</v>
      </c>
    </row>
    <row r="20" spans="1:4">
      <c r="A20" s="92"/>
      <c r="B20" s="80"/>
      <c r="C20" s="42"/>
    </row>
    <row r="21" spans="1:4" ht="12.75" thickBot="1">
      <c r="A21" s="93" t="s">
        <v>142</v>
      </c>
      <c r="B21" s="80"/>
      <c r="C21" s="42"/>
    </row>
    <row r="22" spans="1:4" ht="91.5" customHeight="1" thickBot="1">
      <c r="A22" s="94" t="s">
        <v>143</v>
      </c>
      <c r="B22" s="16"/>
      <c r="C22" s="63"/>
    </row>
  </sheetData>
  <mergeCells count="2">
    <mergeCell ref="A5:C5"/>
    <mergeCell ref="A3:C3"/>
  </mergeCells>
  <phoneticPr fontId="0" type="noConversion"/>
  <dataValidations count="1">
    <dataValidation type="list" allowBlank="1" showInputMessage="1" showErrorMessage="1" sqref="B22" xr:uid="{00000000-0002-0000-0300-000000000000}">
      <formula1>PASSFAIL</formula1>
    </dataValidation>
  </dataValidations>
  <pageMargins left="0.43" right="0.42" top="0.69" bottom="0.42" header="0.28999999999999998" footer="0.5"/>
  <pageSetup orientation="portrait" r:id="rId1"/>
  <headerFooter alignWithMargins="0">
    <oddHeader>&amp;L&amp;"Geneva,Bold"&amp;14Biocide/Chemical Pretreatment Worksheet &amp;"Geneva,Regular"&amp;11PT101.excel&amp;R&amp;"Geneva,Italic"&amp;11Revised May 2009</oddHeader>
    <oddFooter>&amp;RPage &amp;P of &amp;N
PT101 Form (&amp;F)
Date Revised: May 2009</oddFooter>
  </headerFooter>
  <rowBreaks count="1" manualBreakCount="1">
    <brk id="129" max="65535"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9"/>
  <sheetViews>
    <sheetView zoomScale="125" zoomScaleNormal="125" workbookViewId="0">
      <selection activeCell="A69" sqref="A69"/>
    </sheetView>
  </sheetViews>
  <sheetFormatPr defaultRowHeight="12"/>
  <cols>
    <col min="1" max="1" width="98.85546875" style="1" customWidth="1"/>
    <col min="7" max="7" width="9.140625" customWidth="1"/>
    <col min="8" max="13" width="9.140625" hidden="1" customWidth="1"/>
  </cols>
  <sheetData>
    <row r="1" spans="1:13" ht="15.75">
      <c r="A1" s="14" t="s">
        <v>145</v>
      </c>
    </row>
    <row r="2" spans="1:13" ht="12.75">
      <c r="A2" s="5"/>
    </row>
    <row r="3" spans="1:13" ht="25.5">
      <c r="A3" s="4" t="s">
        <v>22</v>
      </c>
      <c r="H3" s="17" t="s">
        <v>151</v>
      </c>
      <c r="I3" s="17" t="s">
        <v>152</v>
      </c>
      <c r="K3" s="19" t="s">
        <v>181</v>
      </c>
      <c r="L3" s="19">
        <v>1</v>
      </c>
      <c r="M3" s="19">
        <v>2011</v>
      </c>
    </row>
    <row r="4" spans="1:13" ht="12.75">
      <c r="A4" s="5"/>
      <c r="H4" s="17" t="s">
        <v>58</v>
      </c>
      <c r="I4" s="17" t="s">
        <v>153</v>
      </c>
      <c r="K4" s="19" t="s">
        <v>182</v>
      </c>
      <c r="L4" s="19">
        <v>2</v>
      </c>
      <c r="M4" s="19">
        <v>2012</v>
      </c>
    </row>
    <row r="5" spans="1:13" ht="51">
      <c r="A5" s="4" t="s">
        <v>23</v>
      </c>
      <c r="K5" s="19" t="s">
        <v>183</v>
      </c>
      <c r="L5" s="19">
        <v>3</v>
      </c>
      <c r="M5" s="19">
        <v>2013</v>
      </c>
    </row>
    <row r="6" spans="1:13" ht="12.75">
      <c r="A6" s="5"/>
      <c r="K6" s="19" t="s">
        <v>178</v>
      </c>
      <c r="L6" s="19">
        <v>4</v>
      </c>
      <c r="M6" s="19">
        <v>2014</v>
      </c>
    </row>
    <row r="7" spans="1:13" ht="12.75">
      <c r="A7" s="4" t="s">
        <v>24</v>
      </c>
      <c r="K7" s="19" t="s">
        <v>179</v>
      </c>
      <c r="L7" s="19">
        <v>5</v>
      </c>
      <c r="M7" s="19">
        <v>2015</v>
      </c>
    </row>
    <row r="8" spans="1:13" ht="12.75">
      <c r="A8" s="5"/>
      <c r="K8" s="19" t="s">
        <v>180</v>
      </c>
      <c r="L8" s="19">
        <v>6</v>
      </c>
      <c r="M8" s="19">
        <v>2016</v>
      </c>
    </row>
    <row r="9" spans="1:13" ht="25.5">
      <c r="A9" s="4" t="s">
        <v>25</v>
      </c>
      <c r="K9" s="19" t="s">
        <v>184</v>
      </c>
      <c r="L9" s="19">
        <v>7</v>
      </c>
      <c r="M9" s="19">
        <v>2017</v>
      </c>
    </row>
    <row r="10" spans="1:13" ht="12.75">
      <c r="A10" s="5"/>
      <c r="K10" s="19" t="s">
        <v>185</v>
      </c>
      <c r="L10" s="19">
        <v>8</v>
      </c>
      <c r="M10" s="19">
        <v>2018</v>
      </c>
    </row>
    <row r="11" spans="1:13" ht="25.5">
      <c r="A11" s="4" t="s">
        <v>26</v>
      </c>
      <c r="K11" s="19" t="s">
        <v>186</v>
      </c>
      <c r="L11" s="19">
        <v>9</v>
      </c>
      <c r="M11" s="19">
        <v>2019</v>
      </c>
    </row>
    <row r="12" spans="1:13" ht="12.75">
      <c r="A12" s="5"/>
      <c r="K12" s="19" t="s">
        <v>187</v>
      </c>
      <c r="L12" s="19">
        <v>10</v>
      </c>
      <c r="M12" s="19">
        <v>2020</v>
      </c>
    </row>
    <row r="13" spans="1:13" ht="51">
      <c r="A13" s="4" t="s">
        <v>27</v>
      </c>
      <c r="K13" s="19" t="s">
        <v>188</v>
      </c>
      <c r="L13" s="19">
        <v>11</v>
      </c>
      <c r="M13" s="19">
        <v>2021</v>
      </c>
    </row>
    <row r="14" spans="1:13" ht="12.75">
      <c r="A14" s="5"/>
      <c r="K14" s="19" t="s">
        <v>189</v>
      </c>
      <c r="L14" s="19">
        <v>12</v>
      </c>
      <c r="M14" s="19">
        <v>2022</v>
      </c>
    </row>
    <row r="15" spans="1:13" ht="25.5">
      <c r="A15" s="4" t="s">
        <v>28</v>
      </c>
      <c r="K15" s="20"/>
      <c r="L15" s="19">
        <v>13</v>
      </c>
      <c r="M15" s="19">
        <v>2023</v>
      </c>
    </row>
    <row r="16" spans="1:13" ht="12.75">
      <c r="A16" s="5"/>
      <c r="K16" s="20"/>
      <c r="L16" s="19">
        <v>14</v>
      </c>
      <c r="M16" s="19">
        <v>2024</v>
      </c>
    </row>
    <row r="17" spans="1:13" ht="74.25" customHeight="1">
      <c r="A17" s="4" t="s">
        <v>29</v>
      </c>
      <c r="K17" s="20"/>
      <c r="L17" s="19">
        <v>15</v>
      </c>
      <c r="M17" s="19">
        <v>2025</v>
      </c>
    </row>
    <row r="18" spans="1:13" ht="12.75">
      <c r="A18" s="5"/>
      <c r="K18" s="20"/>
      <c r="L18" s="19">
        <v>16</v>
      </c>
      <c r="M18" s="19">
        <v>2026</v>
      </c>
    </row>
    <row r="19" spans="1:13" ht="12.75">
      <c r="A19" s="4" t="s">
        <v>30</v>
      </c>
      <c r="K19" s="20"/>
      <c r="L19" s="19">
        <v>17</v>
      </c>
      <c r="M19" s="19">
        <v>2027</v>
      </c>
    </row>
    <row r="20" spans="1:13" ht="12.75">
      <c r="A20" s="5"/>
      <c r="K20" s="20"/>
      <c r="L20" s="19">
        <v>18</v>
      </c>
      <c r="M20" s="19">
        <v>2028</v>
      </c>
    </row>
    <row r="21" spans="1:13" ht="63.75">
      <c r="A21" s="4" t="s">
        <v>210</v>
      </c>
      <c r="K21" s="20"/>
      <c r="L21" s="19">
        <v>19</v>
      </c>
      <c r="M21" s="19">
        <v>2029</v>
      </c>
    </row>
    <row r="22" spans="1:13" ht="12.75">
      <c r="A22" s="5"/>
      <c r="K22" s="20"/>
      <c r="L22" s="19">
        <v>20</v>
      </c>
      <c r="M22" s="19">
        <v>2030</v>
      </c>
    </row>
    <row r="23" spans="1:13" ht="12.75">
      <c r="A23" s="4" t="s">
        <v>31</v>
      </c>
      <c r="K23" s="20"/>
      <c r="L23" s="19">
        <v>21</v>
      </c>
      <c r="M23" s="19">
        <v>2031</v>
      </c>
    </row>
    <row r="24" spans="1:13" ht="12.75">
      <c r="A24" s="5"/>
      <c r="K24" s="20"/>
      <c r="L24" s="19">
        <v>22</v>
      </c>
      <c r="M24" s="19">
        <v>2032</v>
      </c>
    </row>
    <row r="25" spans="1:13" ht="25.5">
      <c r="A25" s="4" t="s">
        <v>32</v>
      </c>
      <c r="K25" s="20"/>
      <c r="L25" s="19">
        <v>23</v>
      </c>
      <c r="M25" s="19">
        <v>2033</v>
      </c>
    </row>
    <row r="26" spans="1:13" ht="12.75">
      <c r="A26" s="5"/>
      <c r="K26" s="20"/>
      <c r="L26" s="19">
        <v>24</v>
      </c>
      <c r="M26" s="19">
        <v>2034</v>
      </c>
    </row>
    <row r="27" spans="1:13" ht="12.75">
      <c r="A27" s="4" t="s">
        <v>33</v>
      </c>
      <c r="K27" s="20"/>
      <c r="L27" s="19">
        <v>25</v>
      </c>
      <c r="M27" s="19">
        <v>2035</v>
      </c>
    </row>
    <row r="28" spans="1:13" ht="12.75">
      <c r="A28" s="5"/>
      <c r="K28" s="20"/>
      <c r="L28" s="19">
        <v>26</v>
      </c>
      <c r="M28" s="19">
        <v>2036</v>
      </c>
    </row>
    <row r="29" spans="1:13" ht="12.75">
      <c r="A29" s="4" t="s">
        <v>34</v>
      </c>
      <c r="K29" s="20"/>
      <c r="L29" s="19">
        <v>27</v>
      </c>
      <c r="M29" s="19">
        <v>2037</v>
      </c>
    </row>
    <row r="30" spans="1:13" ht="12.75">
      <c r="A30" s="5"/>
      <c r="K30" s="20"/>
      <c r="L30" s="19">
        <v>28</v>
      </c>
      <c r="M30" s="19">
        <v>2038</v>
      </c>
    </row>
    <row r="31" spans="1:13" ht="38.25">
      <c r="A31" s="4" t="s">
        <v>35</v>
      </c>
      <c r="K31" s="20"/>
      <c r="L31" s="19">
        <v>29</v>
      </c>
      <c r="M31" s="19">
        <v>2039</v>
      </c>
    </row>
    <row r="32" spans="1:13" ht="12.75">
      <c r="A32" s="5"/>
      <c r="K32" s="20"/>
      <c r="L32" s="19">
        <v>30</v>
      </c>
      <c r="M32" s="19">
        <v>2040</v>
      </c>
    </row>
    <row r="33" spans="1:13" ht="12.75">
      <c r="A33" s="4" t="s">
        <v>36</v>
      </c>
      <c r="K33" s="20"/>
      <c r="L33" s="19">
        <v>31</v>
      </c>
      <c r="M33" s="19">
        <v>2041</v>
      </c>
    </row>
    <row r="34" spans="1:13" ht="12.75">
      <c r="A34" s="5"/>
      <c r="M34" s="19">
        <v>2042</v>
      </c>
    </row>
    <row r="35" spans="1:13" ht="38.25">
      <c r="A35" s="4" t="s">
        <v>37</v>
      </c>
      <c r="M35" s="19">
        <v>2043</v>
      </c>
    </row>
    <row r="36" spans="1:13" ht="12.75">
      <c r="A36" s="5"/>
      <c r="M36" s="19">
        <v>2044</v>
      </c>
    </row>
    <row r="37" spans="1:13" ht="12.75">
      <c r="A37" s="4" t="s">
        <v>38</v>
      </c>
      <c r="M37" s="19">
        <v>2045</v>
      </c>
    </row>
    <row r="38" spans="1:13" ht="12.75">
      <c r="A38" s="5"/>
      <c r="M38" s="19">
        <v>2046</v>
      </c>
    </row>
    <row r="39" spans="1:13" ht="18.75" customHeight="1">
      <c r="A39" s="4" t="s">
        <v>39</v>
      </c>
      <c r="M39" s="19">
        <v>2047</v>
      </c>
    </row>
    <row r="40" spans="1:13" ht="12.75">
      <c r="A40" s="5"/>
      <c r="M40" s="19">
        <v>2048</v>
      </c>
    </row>
    <row r="41" spans="1:13" ht="25.5">
      <c r="A41" s="4" t="s">
        <v>40</v>
      </c>
      <c r="M41" s="19">
        <v>2049</v>
      </c>
    </row>
    <row r="42" spans="1:13" ht="12.75">
      <c r="A42" s="5"/>
      <c r="M42" s="19">
        <v>2050</v>
      </c>
    </row>
    <row r="43" spans="1:13" ht="38.25">
      <c r="A43" s="4" t="s">
        <v>41</v>
      </c>
      <c r="M43" s="19">
        <v>2051</v>
      </c>
    </row>
    <row r="44" spans="1:13" ht="12.75">
      <c r="A44" s="5"/>
      <c r="M44" s="19">
        <v>2052</v>
      </c>
    </row>
    <row r="45" spans="1:13" ht="25.5">
      <c r="A45" s="4" t="s">
        <v>42</v>
      </c>
      <c r="M45" s="19">
        <v>2053</v>
      </c>
    </row>
    <row r="46" spans="1:13" ht="12.75">
      <c r="A46" s="5"/>
      <c r="M46" s="19">
        <v>2054</v>
      </c>
    </row>
    <row r="47" spans="1:13" ht="38.25">
      <c r="A47" s="4" t="s">
        <v>211</v>
      </c>
      <c r="M47" s="19">
        <v>2055</v>
      </c>
    </row>
    <row r="48" spans="1:13" ht="12.75">
      <c r="A48" s="5"/>
      <c r="M48" s="19">
        <v>2056</v>
      </c>
    </row>
    <row r="49" spans="1:13" ht="25.5">
      <c r="A49" s="4" t="s">
        <v>43</v>
      </c>
      <c r="M49" s="19">
        <v>2057</v>
      </c>
    </row>
    <row r="50" spans="1:13" ht="12.75">
      <c r="A50" s="5"/>
      <c r="M50" s="19">
        <v>2058</v>
      </c>
    </row>
    <row r="51" spans="1:13" ht="25.5">
      <c r="A51" s="4" t="s">
        <v>44</v>
      </c>
      <c r="M51" s="19">
        <v>2059</v>
      </c>
    </row>
    <row r="52" spans="1:13" ht="12.75">
      <c r="A52" s="5"/>
      <c r="M52" s="19">
        <v>2060</v>
      </c>
    </row>
    <row r="53" spans="1:13" ht="25.5">
      <c r="A53" s="4" t="s">
        <v>45</v>
      </c>
      <c r="M53" s="19">
        <v>2061</v>
      </c>
    </row>
    <row r="54" spans="1:13" ht="12.75">
      <c r="A54" s="5"/>
      <c r="M54" s="19">
        <v>2062</v>
      </c>
    </row>
    <row r="55" spans="1:13" ht="25.5">
      <c r="A55" s="4" t="s">
        <v>46</v>
      </c>
      <c r="M55" s="19">
        <v>2063</v>
      </c>
    </row>
    <row r="56" spans="1:13" ht="12.75">
      <c r="A56" s="5"/>
      <c r="M56" s="19">
        <v>2064</v>
      </c>
    </row>
    <row r="57" spans="1:13" ht="25.5">
      <c r="A57" s="4" t="s">
        <v>47</v>
      </c>
      <c r="M57" s="19">
        <v>2065</v>
      </c>
    </row>
    <row r="58" spans="1:13" ht="12.75">
      <c r="A58" s="5"/>
      <c r="M58" s="19">
        <v>2066</v>
      </c>
    </row>
    <row r="59" spans="1:13" ht="25.5">
      <c r="A59" s="4" t="s">
        <v>48</v>
      </c>
      <c r="M59" s="19">
        <v>2067</v>
      </c>
    </row>
    <row r="60" spans="1:13" ht="12.75">
      <c r="A60" s="5"/>
      <c r="M60" s="19">
        <v>2068</v>
      </c>
    </row>
    <row r="61" spans="1:13" ht="25.5">
      <c r="A61" s="4" t="s">
        <v>49</v>
      </c>
      <c r="M61" s="19">
        <v>2069</v>
      </c>
    </row>
    <row r="62" spans="1:13" ht="12.75">
      <c r="A62" s="5"/>
      <c r="M62" s="19">
        <v>2070</v>
      </c>
    </row>
    <row r="63" spans="1:13" ht="63.75">
      <c r="A63" s="4" t="s">
        <v>212</v>
      </c>
      <c r="M63" s="19">
        <v>2071</v>
      </c>
    </row>
    <row r="64" spans="1:13" ht="12.75">
      <c r="A64" s="5"/>
      <c r="M64" s="19">
        <v>2072</v>
      </c>
    </row>
    <row r="65" spans="1:13" ht="12.75">
      <c r="A65" s="4" t="s">
        <v>50</v>
      </c>
      <c r="M65" s="19">
        <v>2073</v>
      </c>
    </row>
    <row r="66" spans="1:13" ht="12.75">
      <c r="A66" s="5"/>
      <c r="M66" s="19">
        <v>2074</v>
      </c>
    </row>
    <row r="67" spans="1:13" ht="51">
      <c r="A67" s="4" t="s">
        <v>51</v>
      </c>
      <c r="M67" s="19">
        <v>2075</v>
      </c>
    </row>
    <row r="68" spans="1:13" ht="12.75">
      <c r="A68" s="5"/>
    </row>
    <row r="69" spans="1:13" ht="31.5" customHeight="1">
      <c r="A69" s="4" t="s">
        <v>52</v>
      </c>
    </row>
  </sheetData>
  <phoneticPr fontId="0" type="noConversion"/>
  <pageMargins left="0.75" right="0.75" top="0.6" bottom="0.61" header="0.24" footer="0.14000000000000001"/>
  <pageSetup orientation="portrait" horizontalDpi="200" verticalDpi="200" r:id="rId1"/>
  <headerFooter alignWithMargins="0">
    <oddHeader>&amp;L&amp;"Geneva,Bold"&amp;16Biocide/Chemical Pretreatment Worksheet &amp;"Geneva,Regular"&amp;11PT 101.excel&amp;R&amp;"Geneva,Italic"&amp;11Revised May 2009</oddHeader>
    <oddFooter>&amp;RPage &amp;P of &amp;N
PT101 Form (&amp;F)
Date Revised: May 2009</oddFoot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35</vt:i4>
      </vt:variant>
    </vt:vector>
  </HeadingPairs>
  <TitlesOfParts>
    <vt:vector size="40" baseType="lpstr">
      <vt:lpstr>Part I Introduction</vt:lpstr>
      <vt:lpstr>Part II Guidance &amp; Instructions</vt:lpstr>
      <vt:lpstr>Part III-VI </vt:lpstr>
      <vt:lpstr>Part VII Metals</vt:lpstr>
      <vt:lpstr>Part VIII Glossary</vt:lpstr>
      <vt:lpstr>_7q10</vt:lpstr>
      <vt:lpstr>ADD</vt:lpstr>
      <vt:lpstr>AVF_</vt:lpstr>
      <vt:lpstr>AVG_Flow</vt:lpstr>
      <vt:lpstr>BF</vt:lpstr>
      <vt:lpstr>Biocide_conc</vt:lpstr>
      <vt:lpstr>Day</vt:lpstr>
      <vt:lpstr>DC</vt:lpstr>
      <vt:lpstr>DF</vt:lpstr>
      <vt:lpstr>Dischg_Conc</vt:lpstr>
      <vt:lpstr>DK</vt:lpstr>
      <vt:lpstr>DR</vt:lpstr>
      <vt:lpstr>FW</vt:lpstr>
      <vt:lpstr>HL</vt:lpstr>
      <vt:lpstr>IWC</vt:lpstr>
      <vt:lpstr>IWC_POTW</vt:lpstr>
      <vt:lpstr>LC_50</vt:lpstr>
      <vt:lpstr>M_lb</vt:lpstr>
      <vt:lpstr>M_mg</vt:lpstr>
      <vt:lpstr>MCC</vt:lpstr>
      <vt:lpstr>MF</vt:lpstr>
      <vt:lpstr>Month</vt:lpstr>
      <vt:lpstr>MW</vt:lpstr>
      <vt:lpstr>PASSFAIL</vt:lpstr>
      <vt:lpstr>PH</vt:lpstr>
      <vt:lpstr>'Part I Introduction'!Print_Area</vt:lpstr>
      <vt:lpstr>'Part II Guidance &amp; Instructions'!Print_Area</vt:lpstr>
      <vt:lpstr>'Part III-VI '!Print_Area</vt:lpstr>
      <vt:lpstr>'Part VII Metals'!Print_Area</vt:lpstr>
      <vt:lpstr>'Part VIII Glossary'!Print_Area</vt:lpstr>
      <vt:lpstr>Reciving_bio_conc</vt:lpstr>
      <vt:lpstr>Stream_regulated_limit</vt:lpstr>
      <vt:lpstr>VOL</vt:lpstr>
      <vt:lpstr>Year</vt:lpstr>
      <vt:lpstr>YESNO</vt:lpstr>
    </vt:vector>
  </TitlesOfParts>
  <Company>NCDWQ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Folley</dc:creator>
  <cp:lastModifiedBy>Melton, Laura B.</cp:lastModifiedBy>
  <cp:lastPrinted>2009-04-30T12:51:34Z</cp:lastPrinted>
  <dcterms:created xsi:type="dcterms:W3CDTF">1999-08-04T16:05:54Z</dcterms:created>
  <dcterms:modified xsi:type="dcterms:W3CDTF">2021-12-29T16:14:17Z</dcterms:modified>
</cp:coreProperties>
</file>